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132 DL für KG, PF\132.1 Aufsicht KG, PF\Rechnungsrevisionen KG\0 Grundlagen\Vorlagen, Formulare\"/>
    </mc:Choice>
  </mc:AlternateContent>
  <xr:revisionPtr revIDLastSave="0" documentId="13_ncr:1_{FC36CBB3-49C9-4BCB-BE44-3DC137BDFB8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nanzplan" sheetId="1" r:id="rId1"/>
    <sheet name="Drop Down" sheetId="2" state="hidden" r:id="rId2"/>
    <sheet name="Abschreibung VV" sheetId="4" state="hidden" r:id="rId3"/>
    <sheet name="Abschreibung FV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7" i="1"/>
  <c r="H132" i="1"/>
  <c r="I132" i="1" s="1"/>
  <c r="J132" i="1" s="1"/>
  <c r="K132" i="1" s="1"/>
  <c r="L132" i="1" s="1"/>
  <c r="M132" i="1" s="1"/>
  <c r="F54" i="1"/>
  <c r="J61" i="1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C15" i="5"/>
  <c r="C14" i="5"/>
  <c r="C13" i="5"/>
  <c r="C12" i="5"/>
  <c r="C11" i="5"/>
  <c r="C10" i="5"/>
  <c r="C9" i="5"/>
  <c r="C8" i="5"/>
  <c r="C7" i="5"/>
  <c r="C107" i="5"/>
  <c r="C106" i="5"/>
  <c r="D102" i="5"/>
  <c r="D106" i="5" s="1"/>
  <c r="E102" i="5" s="1"/>
  <c r="E106" i="5" s="1"/>
  <c r="F102" i="5" s="1"/>
  <c r="F106" i="5" s="1"/>
  <c r="G102" i="5" s="1"/>
  <c r="G106" i="5" s="1"/>
  <c r="H102" i="5" s="1"/>
  <c r="H106" i="5" s="1"/>
  <c r="I102" i="5" s="1"/>
  <c r="I106" i="5" s="1"/>
  <c r="K102" i="5" s="1"/>
  <c r="K106" i="5" s="1"/>
  <c r="L102" i="5" s="1"/>
  <c r="L106" i="5" s="1"/>
  <c r="M102" i="5" s="1"/>
  <c r="M106" i="5" s="1"/>
  <c r="N102" i="5" s="1"/>
  <c r="N106" i="5" s="1"/>
  <c r="O102" i="5" s="1"/>
  <c r="O106" i="5" s="1"/>
  <c r="P102" i="5" s="1"/>
  <c r="P106" i="5" s="1"/>
  <c r="Q102" i="5" s="1"/>
  <c r="Q106" i="5" s="1"/>
  <c r="R102" i="5" s="1"/>
  <c r="R106" i="5" s="1"/>
  <c r="S102" i="5" s="1"/>
  <c r="S106" i="5" s="1"/>
  <c r="T102" i="5" s="1"/>
  <c r="T106" i="5" s="1"/>
  <c r="V102" i="5" s="1"/>
  <c r="V106" i="5" s="1"/>
  <c r="W102" i="5" s="1"/>
  <c r="W106" i="5" s="1"/>
  <c r="X102" i="5" s="1"/>
  <c r="X106" i="5" s="1"/>
  <c r="Y102" i="5" s="1"/>
  <c r="Y106" i="5" s="1"/>
  <c r="Z102" i="5" s="1"/>
  <c r="Z106" i="5" s="1"/>
  <c r="AA102" i="5" s="1"/>
  <c r="AA106" i="5" s="1"/>
  <c r="AB102" i="5" s="1"/>
  <c r="AB106" i="5" s="1"/>
  <c r="AC102" i="5" s="1"/>
  <c r="AC106" i="5" s="1"/>
  <c r="AD102" i="5" s="1"/>
  <c r="AD106" i="5" s="1"/>
  <c r="AE102" i="5" s="1"/>
  <c r="AE106" i="5" s="1"/>
  <c r="AG102" i="5" s="1"/>
  <c r="AG106" i="5" s="1"/>
  <c r="AH102" i="5" s="1"/>
  <c r="AH106" i="5" s="1"/>
  <c r="AI102" i="5" s="1"/>
  <c r="AI106" i="5" s="1"/>
  <c r="AJ102" i="5" s="1"/>
  <c r="AJ106" i="5" s="1"/>
  <c r="AK102" i="5" s="1"/>
  <c r="AK106" i="5" s="1"/>
  <c r="AL102" i="5" s="1"/>
  <c r="AL106" i="5" s="1"/>
  <c r="AM102" i="5" s="1"/>
  <c r="AM106" i="5" s="1"/>
  <c r="AN102" i="5" s="1"/>
  <c r="AN106" i="5" s="1"/>
  <c r="AO102" i="5" s="1"/>
  <c r="AO106" i="5" s="1"/>
  <c r="AP102" i="5" s="1"/>
  <c r="AP106" i="5" s="1"/>
  <c r="AR102" i="5" s="1"/>
  <c r="AR106" i="5" s="1"/>
  <c r="AS102" i="5" s="1"/>
  <c r="AS106" i="5" s="1"/>
  <c r="AT102" i="5" s="1"/>
  <c r="AT106" i="5" s="1"/>
  <c r="AU102" i="5" s="1"/>
  <c r="AU106" i="5" s="1"/>
  <c r="AV102" i="5" s="1"/>
  <c r="AV106" i="5" s="1"/>
  <c r="AW102" i="5" s="1"/>
  <c r="AW106" i="5" s="1"/>
  <c r="AX102" i="5" s="1"/>
  <c r="AX106" i="5" s="1"/>
  <c r="AY102" i="5" s="1"/>
  <c r="AY106" i="5" s="1"/>
  <c r="AZ102" i="5" s="1"/>
  <c r="AZ106" i="5" s="1"/>
  <c r="BA102" i="5" s="1"/>
  <c r="BA106" i="5" s="1"/>
  <c r="D101" i="5"/>
  <c r="D107" i="5" s="1"/>
  <c r="E101" i="5" s="1"/>
  <c r="E107" i="5" s="1"/>
  <c r="F101" i="5" s="1"/>
  <c r="F107" i="5" s="1"/>
  <c r="G101" i="5" s="1"/>
  <c r="G107" i="5" s="1"/>
  <c r="H101" i="5" s="1"/>
  <c r="H107" i="5" s="1"/>
  <c r="I101" i="5" s="1"/>
  <c r="I107" i="5" s="1"/>
  <c r="K101" i="5" s="1"/>
  <c r="K107" i="5" s="1"/>
  <c r="L101" i="5" s="1"/>
  <c r="L107" i="5" s="1"/>
  <c r="M101" i="5" s="1"/>
  <c r="M107" i="5" s="1"/>
  <c r="N101" i="5" s="1"/>
  <c r="N107" i="5" s="1"/>
  <c r="O101" i="5" s="1"/>
  <c r="O107" i="5" s="1"/>
  <c r="P101" i="5" s="1"/>
  <c r="P107" i="5" s="1"/>
  <c r="Q101" i="5" s="1"/>
  <c r="Q107" i="5" s="1"/>
  <c r="R101" i="5" s="1"/>
  <c r="R107" i="5" s="1"/>
  <c r="S101" i="5" s="1"/>
  <c r="S107" i="5" s="1"/>
  <c r="T101" i="5" s="1"/>
  <c r="T107" i="5" s="1"/>
  <c r="V101" i="5" s="1"/>
  <c r="V107" i="5" s="1"/>
  <c r="W101" i="5" s="1"/>
  <c r="W107" i="5" s="1"/>
  <c r="X101" i="5" s="1"/>
  <c r="X107" i="5" s="1"/>
  <c r="Y101" i="5" s="1"/>
  <c r="Y107" i="5" s="1"/>
  <c r="Z101" i="5" s="1"/>
  <c r="Z107" i="5" s="1"/>
  <c r="AA101" i="5" s="1"/>
  <c r="AA107" i="5" s="1"/>
  <c r="AB101" i="5" s="1"/>
  <c r="AB107" i="5" s="1"/>
  <c r="AC101" i="5" s="1"/>
  <c r="AC107" i="5" s="1"/>
  <c r="AD101" i="5" s="1"/>
  <c r="AD107" i="5" s="1"/>
  <c r="AE101" i="5" s="1"/>
  <c r="AE107" i="5" s="1"/>
  <c r="AG101" i="5" s="1"/>
  <c r="AG107" i="5" s="1"/>
  <c r="AH101" i="5" s="1"/>
  <c r="AH107" i="5" s="1"/>
  <c r="AI101" i="5" s="1"/>
  <c r="AI107" i="5" s="1"/>
  <c r="AJ101" i="5" s="1"/>
  <c r="AJ107" i="5" s="1"/>
  <c r="AK101" i="5" s="1"/>
  <c r="AK107" i="5" s="1"/>
  <c r="AL101" i="5" s="1"/>
  <c r="AL107" i="5" s="1"/>
  <c r="AM101" i="5" s="1"/>
  <c r="AM107" i="5" s="1"/>
  <c r="AN101" i="5" s="1"/>
  <c r="AN107" i="5" s="1"/>
  <c r="AO101" i="5" s="1"/>
  <c r="AO107" i="5" s="1"/>
  <c r="AP101" i="5" s="1"/>
  <c r="AP107" i="5" s="1"/>
  <c r="AR101" i="5" s="1"/>
  <c r="AR107" i="5" s="1"/>
  <c r="AS101" i="5" s="1"/>
  <c r="AS107" i="5" s="1"/>
  <c r="AT101" i="5" s="1"/>
  <c r="AT107" i="5" s="1"/>
  <c r="AU101" i="5" s="1"/>
  <c r="AU107" i="5" s="1"/>
  <c r="AV101" i="5" s="1"/>
  <c r="AV107" i="5" s="1"/>
  <c r="AW101" i="5" s="1"/>
  <c r="AW107" i="5" s="1"/>
  <c r="AX101" i="5" s="1"/>
  <c r="AX107" i="5" s="1"/>
  <c r="AY101" i="5" s="1"/>
  <c r="AY107" i="5" s="1"/>
  <c r="AZ101" i="5" s="1"/>
  <c r="AZ107" i="5" s="1"/>
  <c r="BA101" i="5" s="1"/>
  <c r="BA107" i="5" s="1"/>
  <c r="B100" i="5"/>
  <c r="B99" i="5"/>
  <c r="C92" i="5"/>
  <c r="C91" i="5"/>
  <c r="D87" i="5"/>
  <c r="D91" i="5" s="1"/>
  <c r="E87" i="5" s="1"/>
  <c r="E91" i="5" s="1"/>
  <c r="F87" i="5" s="1"/>
  <c r="F91" i="5" s="1"/>
  <c r="G87" i="5" s="1"/>
  <c r="G91" i="5" s="1"/>
  <c r="H87" i="5" s="1"/>
  <c r="H91" i="5" s="1"/>
  <c r="I87" i="5" s="1"/>
  <c r="I91" i="5" s="1"/>
  <c r="K87" i="5" s="1"/>
  <c r="K91" i="5" s="1"/>
  <c r="L87" i="5" s="1"/>
  <c r="L91" i="5" s="1"/>
  <c r="M87" i="5" s="1"/>
  <c r="M91" i="5" s="1"/>
  <c r="N87" i="5" s="1"/>
  <c r="N91" i="5" s="1"/>
  <c r="O87" i="5" s="1"/>
  <c r="O91" i="5" s="1"/>
  <c r="P87" i="5" s="1"/>
  <c r="P91" i="5" s="1"/>
  <c r="Q87" i="5" s="1"/>
  <c r="Q91" i="5" s="1"/>
  <c r="R87" i="5" s="1"/>
  <c r="R91" i="5" s="1"/>
  <c r="S87" i="5" s="1"/>
  <c r="S91" i="5" s="1"/>
  <c r="T87" i="5" s="1"/>
  <c r="T91" i="5" s="1"/>
  <c r="V87" i="5" s="1"/>
  <c r="V91" i="5" s="1"/>
  <c r="W87" i="5" s="1"/>
  <c r="W91" i="5" s="1"/>
  <c r="X87" i="5" s="1"/>
  <c r="X91" i="5" s="1"/>
  <c r="Y87" i="5" s="1"/>
  <c r="Y91" i="5" s="1"/>
  <c r="Z87" i="5" s="1"/>
  <c r="Z91" i="5" s="1"/>
  <c r="AA87" i="5" s="1"/>
  <c r="AA91" i="5" s="1"/>
  <c r="AB87" i="5" s="1"/>
  <c r="AB91" i="5" s="1"/>
  <c r="AC87" i="5" s="1"/>
  <c r="AC91" i="5" s="1"/>
  <c r="AD87" i="5" s="1"/>
  <c r="AD91" i="5" s="1"/>
  <c r="AE87" i="5" s="1"/>
  <c r="AE91" i="5" s="1"/>
  <c r="AG87" i="5" s="1"/>
  <c r="AG91" i="5" s="1"/>
  <c r="AH87" i="5" s="1"/>
  <c r="AH91" i="5" s="1"/>
  <c r="AI87" i="5" s="1"/>
  <c r="AI91" i="5" s="1"/>
  <c r="AJ87" i="5" s="1"/>
  <c r="AJ91" i="5" s="1"/>
  <c r="AK87" i="5" s="1"/>
  <c r="AK91" i="5" s="1"/>
  <c r="AL87" i="5" s="1"/>
  <c r="AL91" i="5" s="1"/>
  <c r="AM87" i="5" s="1"/>
  <c r="AM91" i="5" s="1"/>
  <c r="AN87" i="5" s="1"/>
  <c r="AN91" i="5" s="1"/>
  <c r="AO87" i="5" s="1"/>
  <c r="AO91" i="5" s="1"/>
  <c r="AP87" i="5" s="1"/>
  <c r="AP91" i="5" s="1"/>
  <c r="AR87" i="5" s="1"/>
  <c r="AR91" i="5" s="1"/>
  <c r="AS87" i="5" s="1"/>
  <c r="AS91" i="5" s="1"/>
  <c r="AT87" i="5" s="1"/>
  <c r="AT91" i="5" s="1"/>
  <c r="AU87" i="5" s="1"/>
  <c r="AU91" i="5" s="1"/>
  <c r="AV87" i="5" s="1"/>
  <c r="AV91" i="5" s="1"/>
  <c r="AW87" i="5" s="1"/>
  <c r="AW91" i="5" s="1"/>
  <c r="AX87" i="5" s="1"/>
  <c r="AX91" i="5" s="1"/>
  <c r="AY87" i="5" s="1"/>
  <c r="AY91" i="5" s="1"/>
  <c r="AZ87" i="5" s="1"/>
  <c r="AZ91" i="5" s="1"/>
  <c r="BA87" i="5" s="1"/>
  <c r="BA91" i="5" s="1"/>
  <c r="D86" i="5"/>
  <c r="D92" i="5" s="1"/>
  <c r="E86" i="5" s="1"/>
  <c r="E92" i="5" s="1"/>
  <c r="F86" i="5" s="1"/>
  <c r="F92" i="5" s="1"/>
  <c r="G86" i="5" s="1"/>
  <c r="G92" i="5" s="1"/>
  <c r="H86" i="5" s="1"/>
  <c r="H92" i="5" s="1"/>
  <c r="I86" i="5" s="1"/>
  <c r="I92" i="5" s="1"/>
  <c r="K86" i="5" s="1"/>
  <c r="K92" i="5" s="1"/>
  <c r="L86" i="5" s="1"/>
  <c r="L92" i="5" s="1"/>
  <c r="M86" i="5" s="1"/>
  <c r="M92" i="5" s="1"/>
  <c r="N86" i="5" s="1"/>
  <c r="N92" i="5" s="1"/>
  <c r="O86" i="5" s="1"/>
  <c r="O92" i="5" s="1"/>
  <c r="P86" i="5" s="1"/>
  <c r="P92" i="5" s="1"/>
  <c r="Q86" i="5" s="1"/>
  <c r="Q92" i="5" s="1"/>
  <c r="R86" i="5" s="1"/>
  <c r="R92" i="5" s="1"/>
  <c r="S86" i="5" s="1"/>
  <c r="S92" i="5" s="1"/>
  <c r="T86" i="5" s="1"/>
  <c r="T92" i="5" s="1"/>
  <c r="V86" i="5" s="1"/>
  <c r="V92" i="5" s="1"/>
  <c r="W86" i="5" s="1"/>
  <c r="W92" i="5" s="1"/>
  <c r="X86" i="5" s="1"/>
  <c r="X92" i="5" s="1"/>
  <c r="Y86" i="5" s="1"/>
  <c r="Y92" i="5" s="1"/>
  <c r="Z86" i="5" s="1"/>
  <c r="Z92" i="5" s="1"/>
  <c r="AA86" i="5" s="1"/>
  <c r="AA92" i="5" s="1"/>
  <c r="AB86" i="5" s="1"/>
  <c r="AB92" i="5" s="1"/>
  <c r="AC86" i="5" s="1"/>
  <c r="AC92" i="5" s="1"/>
  <c r="AD86" i="5" s="1"/>
  <c r="AD92" i="5" s="1"/>
  <c r="AE86" i="5" s="1"/>
  <c r="AE92" i="5" s="1"/>
  <c r="AG86" i="5" s="1"/>
  <c r="AG92" i="5" s="1"/>
  <c r="AH86" i="5" s="1"/>
  <c r="AH92" i="5" s="1"/>
  <c r="AI86" i="5" s="1"/>
  <c r="AI92" i="5" s="1"/>
  <c r="AJ86" i="5" s="1"/>
  <c r="AJ92" i="5" s="1"/>
  <c r="AK86" i="5" s="1"/>
  <c r="AK92" i="5" s="1"/>
  <c r="AL86" i="5" s="1"/>
  <c r="AL92" i="5" s="1"/>
  <c r="AM86" i="5" s="1"/>
  <c r="AM92" i="5" s="1"/>
  <c r="AN86" i="5" s="1"/>
  <c r="AN92" i="5" s="1"/>
  <c r="AO86" i="5" s="1"/>
  <c r="AO92" i="5" s="1"/>
  <c r="AP86" i="5" s="1"/>
  <c r="AP92" i="5" s="1"/>
  <c r="AR86" i="5" s="1"/>
  <c r="AR92" i="5" s="1"/>
  <c r="AS86" i="5" s="1"/>
  <c r="AS92" i="5" s="1"/>
  <c r="AT86" i="5" s="1"/>
  <c r="AT92" i="5" s="1"/>
  <c r="AU86" i="5" s="1"/>
  <c r="AU92" i="5" s="1"/>
  <c r="AV86" i="5" s="1"/>
  <c r="AV92" i="5" s="1"/>
  <c r="AW86" i="5" s="1"/>
  <c r="AW92" i="5" s="1"/>
  <c r="AX86" i="5" s="1"/>
  <c r="AX92" i="5" s="1"/>
  <c r="AY86" i="5" s="1"/>
  <c r="AY92" i="5" s="1"/>
  <c r="AZ86" i="5" s="1"/>
  <c r="AZ92" i="5" s="1"/>
  <c r="BA86" i="5" s="1"/>
  <c r="BA92" i="5" s="1"/>
  <c r="B85" i="5"/>
  <c r="B84" i="5"/>
  <c r="C77" i="5"/>
  <c r="C76" i="5"/>
  <c r="D72" i="5"/>
  <c r="D76" i="5" s="1"/>
  <c r="E72" i="5" s="1"/>
  <c r="E76" i="5" s="1"/>
  <c r="F72" i="5" s="1"/>
  <c r="F76" i="5" s="1"/>
  <c r="G72" i="5" s="1"/>
  <c r="G76" i="5" s="1"/>
  <c r="H72" i="5" s="1"/>
  <c r="H76" i="5" s="1"/>
  <c r="I72" i="5" s="1"/>
  <c r="I76" i="5" s="1"/>
  <c r="K72" i="5" s="1"/>
  <c r="K76" i="5" s="1"/>
  <c r="L72" i="5" s="1"/>
  <c r="L76" i="5" s="1"/>
  <c r="M72" i="5" s="1"/>
  <c r="M76" i="5" s="1"/>
  <c r="N72" i="5" s="1"/>
  <c r="N76" i="5" s="1"/>
  <c r="O72" i="5" s="1"/>
  <c r="O76" i="5" s="1"/>
  <c r="P72" i="5" s="1"/>
  <c r="P76" i="5" s="1"/>
  <c r="Q72" i="5" s="1"/>
  <c r="Q76" i="5" s="1"/>
  <c r="R72" i="5" s="1"/>
  <c r="R76" i="5" s="1"/>
  <c r="S72" i="5" s="1"/>
  <c r="S76" i="5" s="1"/>
  <c r="T72" i="5" s="1"/>
  <c r="T76" i="5" s="1"/>
  <c r="V72" i="5" s="1"/>
  <c r="V76" i="5" s="1"/>
  <c r="W72" i="5" s="1"/>
  <c r="W76" i="5" s="1"/>
  <c r="X72" i="5" s="1"/>
  <c r="X76" i="5" s="1"/>
  <c r="Y72" i="5" s="1"/>
  <c r="Y76" i="5" s="1"/>
  <c r="Z72" i="5" s="1"/>
  <c r="Z76" i="5" s="1"/>
  <c r="AA72" i="5" s="1"/>
  <c r="AA76" i="5" s="1"/>
  <c r="AB72" i="5" s="1"/>
  <c r="AB76" i="5" s="1"/>
  <c r="AC72" i="5" s="1"/>
  <c r="AC76" i="5" s="1"/>
  <c r="AD72" i="5" s="1"/>
  <c r="AD76" i="5" s="1"/>
  <c r="AE72" i="5" s="1"/>
  <c r="AE76" i="5" s="1"/>
  <c r="AG72" i="5" s="1"/>
  <c r="AG76" i="5" s="1"/>
  <c r="AH72" i="5" s="1"/>
  <c r="AH76" i="5" s="1"/>
  <c r="AI72" i="5" s="1"/>
  <c r="AI76" i="5" s="1"/>
  <c r="AJ72" i="5" s="1"/>
  <c r="AJ76" i="5" s="1"/>
  <c r="AK72" i="5" s="1"/>
  <c r="AK76" i="5" s="1"/>
  <c r="AL72" i="5" s="1"/>
  <c r="AL76" i="5" s="1"/>
  <c r="AM72" i="5" s="1"/>
  <c r="AM76" i="5" s="1"/>
  <c r="AN72" i="5" s="1"/>
  <c r="AN76" i="5" s="1"/>
  <c r="AO72" i="5" s="1"/>
  <c r="AO76" i="5" s="1"/>
  <c r="AP72" i="5" s="1"/>
  <c r="AP76" i="5" s="1"/>
  <c r="AR72" i="5" s="1"/>
  <c r="AR76" i="5" s="1"/>
  <c r="AS72" i="5" s="1"/>
  <c r="AS76" i="5" s="1"/>
  <c r="AT72" i="5" s="1"/>
  <c r="AT76" i="5" s="1"/>
  <c r="AU72" i="5" s="1"/>
  <c r="AU76" i="5" s="1"/>
  <c r="AV72" i="5" s="1"/>
  <c r="AV76" i="5" s="1"/>
  <c r="AW72" i="5" s="1"/>
  <c r="AW76" i="5" s="1"/>
  <c r="AX72" i="5" s="1"/>
  <c r="AX76" i="5" s="1"/>
  <c r="AY72" i="5" s="1"/>
  <c r="AY76" i="5" s="1"/>
  <c r="AZ72" i="5" s="1"/>
  <c r="AZ76" i="5" s="1"/>
  <c r="BA72" i="5" s="1"/>
  <c r="BA76" i="5" s="1"/>
  <c r="D71" i="5"/>
  <c r="D77" i="5" s="1"/>
  <c r="E71" i="5" s="1"/>
  <c r="E77" i="5" s="1"/>
  <c r="F71" i="5" s="1"/>
  <c r="F77" i="5" s="1"/>
  <c r="G71" i="5" s="1"/>
  <c r="G77" i="5" s="1"/>
  <c r="H71" i="5" s="1"/>
  <c r="H77" i="5" s="1"/>
  <c r="I71" i="5" s="1"/>
  <c r="I77" i="5" s="1"/>
  <c r="K71" i="5" s="1"/>
  <c r="K77" i="5" s="1"/>
  <c r="L71" i="5" s="1"/>
  <c r="L77" i="5" s="1"/>
  <c r="M71" i="5" s="1"/>
  <c r="M77" i="5" s="1"/>
  <c r="N71" i="5" s="1"/>
  <c r="N77" i="5" s="1"/>
  <c r="O71" i="5" s="1"/>
  <c r="O77" i="5" s="1"/>
  <c r="P71" i="5" s="1"/>
  <c r="P77" i="5" s="1"/>
  <c r="Q71" i="5" s="1"/>
  <c r="Q77" i="5" s="1"/>
  <c r="R71" i="5" s="1"/>
  <c r="R77" i="5" s="1"/>
  <c r="S71" i="5" s="1"/>
  <c r="S77" i="5" s="1"/>
  <c r="T71" i="5" s="1"/>
  <c r="T77" i="5" s="1"/>
  <c r="V71" i="5" s="1"/>
  <c r="V77" i="5" s="1"/>
  <c r="W71" i="5" s="1"/>
  <c r="W77" i="5" s="1"/>
  <c r="X71" i="5" s="1"/>
  <c r="X77" i="5" s="1"/>
  <c r="Y71" i="5" s="1"/>
  <c r="Y77" i="5" s="1"/>
  <c r="Z71" i="5" s="1"/>
  <c r="Z77" i="5" s="1"/>
  <c r="AA71" i="5" s="1"/>
  <c r="AA77" i="5" s="1"/>
  <c r="AB71" i="5" s="1"/>
  <c r="AB77" i="5" s="1"/>
  <c r="AC71" i="5" s="1"/>
  <c r="AC77" i="5" s="1"/>
  <c r="AD71" i="5" s="1"/>
  <c r="AD77" i="5" s="1"/>
  <c r="AE71" i="5" s="1"/>
  <c r="AE77" i="5" s="1"/>
  <c r="AG71" i="5" s="1"/>
  <c r="AG77" i="5" s="1"/>
  <c r="AH71" i="5" s="1"/>
  <c r="AH77" i="5" s="1"/>
  <c r="AI71" i="5" s="1"/>
  <c r="AI77" i="5" s="1"/>
  <c r="AJ71" i="5" s="1"/>
  <c r="AJ77" i="5" s="1"/>
  <c r="AK71" i="5" s="1"/>
  <c r="AK77" i="5" s="1"/>
  <c r="AL71" i="5" s="1"/>
  <c r="AL77" i="5" s="1"/>
  <c r="AM71" i="5" s="1"/>
  <c r="AM77" i="5" s="1"/>
  <c r="AN71" i="5" s="1"/>
  <c r="AN77" i="5" s="1"/>
  <c r="AO71" i="5" s="1"/>
  <c r="AO77" i="5" s="1"/>
  <c r="AP71" i="5" s="1"/>
  <c r="AP77" i="5" s="1"/>
  <c r="AR71" i="5" s="1"/>
  <c r="AR77" i="5" s="1"/>
  <c r="AS71" i="5" s="1"/>
  <c r="AS77" i="5" s="1"/>
  <c r="AT71" i="5" s="1"/>
  <c r="AT77" i="5" s="1"/>
  <c r="AU71" i="5" s="1"/>
  <c r="AU77" i="5" s="1"/>
  <c r="AV71" i="5" s="1"/>
  <c r="AV77" i="5" s="1"/>
  <c r="AW71" i="5" s="1"/>
  <c r="AW77" i="5" s="1"/>
  <c r="AX71" i="5" s="1"/>
  <c r="AX77" i="5" s="1"/>
  <c r="AY71" i="5" s="1"/>
  <c r="AY77" i="5" s="1"/>
  <c r="AZ71" i="5" s="1"/>
  <c r="AZ77" i="5" s="1"/>
  <c r="BA71" i="5" s="1"/>
  <c r="BA77" i="5" s="1"/>
  <c r="B70" i="5"/>
  <c r="B69" i="5"/>
  <c r="C62" i="5"/>
  <c r="C61" i="5"/>
  <c r="D57" i="5"/>
  <c r="D61" i="5" s="1"/>
  <c r="E57" i="5" s="1"/>
  <c r="E61" i="5" s="1"/>
  <c r="F57" i="5" s="1"/>
  <c r="F61" i="5" s="1"/>
  <c r="G57" i="5" s="1"/>
  <c r="G61" i="5" s="1"/>
  <c r="H57" i="5" s="1"/>
  <c r="H61" i="5" s="1"/>
  <c r="I57" i="5" s="1"/>
  <c r="I61" i="5" s="1"/>
  <c r="K57" i="5" s="1"/>
  <c r="K61" i="5" s="1"/>
  <c r="L57" i="5" s="1"/>
  <c r="L61" i="5" s="1"/>
  <c r="M57" i="5" s="1"/>
  <c r="M61" i="5" s="1"/>
  <c r="N57" i="5" s="1"/>
  <c r="N61" i="5" s="1"/>
  <c r="O57" i="5" s="1"/>
  <c r="O61" i="5" s="1"/>
  <c r="P57" i="5" s="1"/>
  <c r="P61" i="5" s="1"/>
  <c r="Q57" i="5" s="1"/>
  <c r="Q61" i="5" s="1"/>
  <c r="R57" i="5" s="1"/>
  <c r="R61" i="5" s="1"/>
  <c r="S57" i="5" s="1"/>
  <c r="S61" i="5" s="1"/>
  <c r="T57" i="5" s="1"/>
  <c r="T61" i="5" s="1"/>
  <c r="V57" i="5" s="1"/>
  <c r="V61" i="5" s="1"/>
  <c r="W57" i="5" s="1"/>
  <c r="W61" i="5" s="1"/>
  <c r="X57" i="5" s="1"/>
  <c r="X61" i="5" s="1"/>
  <c r="Y57" i="5" s="1"/>
  <c r="Y61" i="5" s="1"/>
  <c r="Z57" i="5" s="1"/>
  <c r="Z61" i="5" s="1"/>
  <c r="AA57" i="5" s="1"/>
  <c r="AA61" i="5" s="1"/>
  <c r="AB57" i="5" s="1"/>
  <c r="AB61" i="5" s="1"/>
  <c r="AC57" i="5" s="1"/>
  <c r="AC61" i="5" s="1"/>
  <c r="AD57" i="5" s="1"/>
  <c r="AD61" i="5" s="1"/>
  <c r="AE57" i="5" s="1"/>
  <c r="AE61" i="5" s="1"/>
  <c r="AG57" i="5" s="1"/>
  <c r="AG61" i="5" s="1"/>
  <c r="AH57" i="5" s="1"/>
  <c r="AH61" i="5" s="1"/>
  <c r="AI57" i="5" s="1"/>
  <c r="AI61" i="5" s="1"/>
  <c r="AJ57" i="5" s="1"/>
  <c r="AJ61" i="5" s="1"/>
  <c r="AK57" i="5" s="1"/>
  <c r="AK61" i="5" s="1"/>
  <c r="AL57" i="5" s="1"/>
  <c r="AL61" i="5" s="1"/>
  <c r="AM57" i="5" s="1"/>
  <c r="AM61" i="5" s="1"/>
  <c r="AN57" i="5" s="1"/>
  <c r="AN61" i="5" s="1"/>
  <c r="AO57" i="5" s="1"/>
  <c r="AO61" i="5" s="1"/>
  <c r="AP57" i="5" s="1"/>
  <c r="AP61" i="5" s="1"/>
  <c r="AR57" i="5" s="1"/>
  <c r="AR61" i="5" s="1"/>
  <c r="AS57" i="5" s="1"/>
  <c r="AS61" i="5" s="1"/>
  <c r="AT57" i="5" s="1"/>
  <c r="AT61" i="5" s="1"/>
  <c r="AU57" i="5" s="1"/>
  <c r="AU61" i="5" s="1"/>
  <c r="AV57" i="5" s="1"/>
  <c r="AV61" i="5" s="1"/>
  <c r="AW57" i="5" s="1"/>
  <c r="AW61" i="5" s="1"/>
  <c r="AX57" i="5" s="1"/>
  <c r="AX61" i="5" s="1"/>
  <c r="AY57" i="5" s="1"/>
  <c r="AY61" i="5" s="1"/>
  <c r="AZ57" i="5" s="1"/>
  <c r="AZ61" i="5" s="1"/>
  <c r="BA57" i="5" s="1"/>
  <c r="BA61" i="5" s="1"/>
  <c r="D56" i="5"/>
  <c r="D62" i="5" s="1"/>
  <c r="E56" i="5" s="1"/>
  <c r="E62" i="5" s="1"/>
  <c r="F56" i="5" s="1"/>
  <c r="F62" i="5" s="1"/>
  <c r="G56" i="5" s="1"/>
  <c r="G62" i="5" s="1"/>
  <c r="H56" i="5" s="1"/>
  <c r="H62" i="5" s="1"/>
  <c r="I56" i="5" s="1"/>
  <c r="I62" i="5" s="1"/>
  <c r="K56" i="5" s="1"/>
  <c r="K62" i="5" s="1"/>
  <c r="L56" i="5" s="1"/>
  <c r="L62" i="5" s="1"/>
  <c r="M56" i="5" s="1"/>
  <c r="M62" i="5" s="1"/>
  <c r="N56" i="5" s="1"/>
  <c r="N62" i="5" s="1"/>
  <c r="O56" i="5" s="1"/>
  <c r="O62" i="5" s="1"/>
  <c r="P56" i="5" s="1"/>
  <c r="P62" i="5" s="1"/>
  <c r="Q56" i="5" s="1"/>
  <c r="Q62" i="5" s="1"/>
  <c r="R56" i="5" s="1"/>
  <c r="R62" i="5" s="1"/>
  <c r="S56" i="5" s="1"/>
  <c r="S62" i="5" s="1"/>
  <c r="T56" i="5" s="1"/>
  <c r="T62" i="5" s="1"/>
  <c r="V56" i="5" s="1"/>
  <c r="V62" i="5" s="1"/>
  <c r="W56" i="5" s="1"/>
  <c r="W62" i="5" s="1"/>
  <c r="X56" i="5" s="1"/>
  <c r="X62" i="5" s="1"/>
  <c r="Y56" i="5" s="1"/>
  <c r="Y62" i="5" s="1"/>
  <c r="Z56" i="5" s="1"/>
  <c r="Z62" i="5" s="1"/>
  <c r="AA56" i="5" s="1"/>
  <c r="AA62" i="5" s="1"/>
  <c r="AB56" i="5" s="1"/>
  <c r="AB62" i="5" s="1"/>
  <c r="AC56" i="5" s="1"/>
  <c r="AC62" i="5" s="1"/>
  <c r="AD56" i="5" s="1"/>
  <c r="AD62" i="5" s="1"/>
  <c r="AE56" i="5" s="1"/>
  <c r="AE62" i="5" s="1"/>
  <c r="AG56" i="5" s="1"/>
  <c r="AG62" i="5" s="1"/>
  <c r="AH56" i="5" s="1"/>
  <c r="AH62" i="5" s="1"/>
  <c r="AI56" i="5" s="1"/>
  <c r="AI62" i="5" s="1"/>
  <c r="AJ56" i="5" s="1"/>
  <c r="AJ62" i="5" s="1"/>
  <c r="AK56" i="5" s="1"/>
  <c r="AK62" i="5" s="1"/>
  <c r="AL56" i="5" s="1"/>
  <c r="AL62" i="5" s="1"/>
  <c r="AM56" i="5" s="1"/>
  <c r="AM62" i="5" s="1"/>
  <c r="AN56" i="5" s="1"/>
  <c r="AN62" i="5" s="1"/>
  <c r="AO56" i="5" s="1"/>
  <c r="AO62" i="5" s="1"/>
  <c r="AP56" i="5" s="1"/>
  <c r="AP62" i="5" s="1"/>
  <c r="AR56" i="5" s="1"/>
  <c r="AR62" i="5" s="1"/>
  <c r="AS56" i="5" s="1"/>
  <c r="AS62" i="5" s="1"/>
  <c r="AT56" i="5" s="1"/>
  <c r="AT62" i="5" s="1"/>
  <c r="AU56" i="5" s="1"/>
  <c r="AU62" i="5" s="1"/>
  <c r="AV56" i="5" s="1"/>
  <c r="AV62" i="5" s="1"/>
  <c r="AW56" i="5" s="1"/>
  <c r="AW62" i="5" s="1"/>
  <c r="AX56" i="5" s="1"/>
  <c r="AX62" i="5" s="1"/>
  <c r="AY56" i="5" s="1"/>
  <c r="AY62" i="5" s="1"/>
  <c r="AZ56" i="5" s="1"/>
  <c r="AZ62" i="5" s="1"/>
  <c r="BA56" i="5" s="1"/>
  <c r="BA62" i="5" s="1"/>
  <c r="B55" i="5"/>
  <c r="B54" i="5"/>
  <c r="C47" i="5"/>
  <c r="C46" i="5"/>
  <c r="D42" i="5"/>
  <c r="D46" i="5" s="1"/>
  <c r="E42" i="5" s="1"/>
  <c r="E46" i="5" s="1"/>
  <c r="F42" i="5" s="1"/>
  <c r="F46" i="5" s="1"/>
  <c r="G42" i="5" s="1"/>
  <c r="G46" i="5" s="1"/>
  <c r="H42" i="5" s="1"/>
  <c r="H46" i="5" s="1"/>
  <c r="I42" i="5" s="1"/>
  <c r="I46" i="5" s="1"/>
  <c r="K42" i="5" s="1"/>
  <c r="K46" i="5" s="1"/>
  <c r="L42" i="5" s="1"/>
  <c r="L46" i="5" s="1"/>
  <c r="M42" i="5" s="1"/>
  <c r="M46" i="5" s="1"/>
  <c r="N42" i="5" s="1"/>
  <c r="N46" i="5" s="1"/>
  <c r="O42" i="5" s="1"/>
  <c r="O46" i="5" s="1"/>
  <c r="P42" i="5" s="1"/>
  <c r="P46" i="5" s="1"/>
  <c r="Q42" i="5" s="1"/>
  <c r="Q46" i="5" s="1"/>
  <c r="R42" i="5" s="1"/>
  <c r="R46" i="5" s="1"/>
  <c r="S42" i="5" s="1"/>
  <c r="S46" i="5" s="1"/>
  <c r="T42" i="5" s="1"/>
  <c r="T46" i="5" s="1"/>
  <c r="V42" i="5" s="1"/>
  <c r="V46" i="5" s="1"/>
  <c r="W42" i="5" s="1"/>
  <c r="W46" i="5" s="1"/>
  <c r="X42" i="5" s="1"/>
  <c r="X46" i="5" s="1"/>
  <c r="Y42" i="5" s="1"/>
  <c r="Y46" i="5" s="1"/>
  <c r="Z42" i="5" s="1"/>
  <c r="Z46" i="5" s="1"/>
  <c r="AA42" i="5" s="1"/>
  <c r="AA46" i="5" s="1"/>
  <c r="AB42" i="5" s="1"/>
  <c r="AB46" i="5" s="1"/>
  <c r="AC42" i="5" s="1"/>
  <c r="AC46" i="5" s="1"/>
  <c r="AD42" i="5" s="1"/>
  <c r="AD46" i="5" s="1"/>
  <c r="AE42" i="5" s="1"/>
  <c r="AE46" i="5" s="1"/>
  <c r="AG42" i="5" s="1"/>
  <c r="AG46" i="5" s="1"/>
  <c r="AH42" i="5" s="1"/>
  <c r="AH46" i="5" s="1"/>
  <c r="AI42" i="5" s="1"/>
  <c r="AI46" i="5" s="1"/>
  <c r="AJ42" i="5" s="1"/>
  <c r="AJ46" i="5" s="1"/>
  <c r="AK42" i="5" s="1"/>
  <c r="AK46" i="5" s="1"/>
  <c r="AL42" i="5" s="1"/>
  <c r="AL46" i="5" s="1"/>
  <c r="AM42" i="5" s="1"/>
  <c r="AM46" i="5" s="1"/>
  <c r="AN42" i="5" s="1"/>
  <c r="AN46" i="5" s="1"/>
  <c r="AO42" i="5" s="1"/>
  <c r="AO46" i="5" s="1"/>
  <c r="AP42" i="5" s="1"/>
  <c r="AP46" i="5" s="1"/>
  <c r="AR42" i="5" s="1"/>
  <c r="AR46" i="5" s="1"/>
  <c r="AS42" i="5" s="1"/>
  <c r="AS46" i="5" s="1"/>
  <c r="AT42" i="5" s="1"/>
  <c r="AT46" i="5" s="1"/>
  <c r="AU42" i="5" s="1"/>
  <c r="AU46" i="5" s="1"/>
  <c r="AV42" i="5" s="1"/>
  <c r="AV46" i="5" s="1"/>
  <c r="AW42" i="5" s="1"/>
  <c r="AW46" i="5" s="1"/>
  <c r="AX42" i="5" s="1"/>
  <c r="AX46" i="5" s="1"/>
  <c r="AY42" i="5" s="1"/>
  <c r="AY46" i="5" s="1"/>
  <c r="AZ42" i="5" s="1"/>
  <c r="AZ46" i="5" s="1"/>
  <c r="BA42" i="5" s="1"/>
  <c r="BA46" i="5" s="1"/>
  <c r="D41" i="5"/>
  <c r="D47" i="5" s="1"/>
  <c r="E41" i="5" s="1"/>
  <c r="E47" i="5" s="1"/>
  <c r="F41" i="5" s="1"/>
  <c r="F47" i="5" s="1"/>
  <c r="G41" i="5" s="1"/>
  <c r="G47" i="5" s="1"/>
  <c r="H41" i="5" s="1"/>
  <c r="H47" i="5" s="1"/>
  <c r="I41" i="5" s="1"/>
  <c r="I47" i="5" s="1"/>
  <c r="K41" i="5" s="1"/>
  <c r="K47" i="5" s="1"/>
  <c r="L41" i="5" s="1"/>
  <c r="L47" i="5" s="1"/>
  <c r="M41" i="5" s="1"/>
  <c r="M47" i="5" s="1"/>
  <c r="N41" i="5" s="1"/>
  <c r="N47" i="5" s="1"/>
  <c r="O41" i="5" s="1"/>
  <c r="O47" i="5" s="1"/>
  <c r="P41" i="5" s="1"/>
  <c r="P47" i="5" s="1"/>
  <c r="Q41" i="5" s="1"/>
  <c r="Q47" i="5" s="1"/>
  <c r="R41" i="5" s="1"/>
  <c r="R47" i="5" s="1"/>
  <c r="S41" i="5" s="1"/>
  <c r="S47" i="5" s="1"/>
  <c r="T41" i="5" s="1"/>
  <c r="T47" i="5" s="1"/>
  <c r="V41" i="5" s="1"/>
  <c r="V47" i="5" s="1"/>
  <c r="W41" i="5" s="1"/>
  <c r="W47" i="5" s="1"/>
  <c r="X41" i="5" s="1"/>
  <c r="X47" i="5" s="1"/>
  <c r="Y41" i="5" s="1"/>
  <c r="Y47" i="5" s="1"/>
  <c r="Z41" i="5" s="1"/>
  <c r="Z47" i="5" s="1"/>
  <c r="AA41" i="5" s="1"/>
  <c r="AA47" i="5" s="1"/>
  <c r="AB41" i="5" s="1"/>
  <c r="AB47" i="5" s="1"/>
  <c r="AC41" i="5" s="1"/>
  <c r="AC47" i="5" s="1"/>
  <c r="AD41" i="5" s="1"/>
  <c r="AD47" i="5" s="1"/>
  <c r="AE41" i="5" s="1"/>
  <c r="AE47" i="5" s="1"/>
  <c r="AG41" i="5" s="1"/>
  <c r="AG47" i="5" s="1"/>
  <c r="AH41" i="5" s="1"/>
  <c r="AH47" i="5" s="1"/>
  <c r="AI41" i="5" s="1"/>
  <c r="AI47" i="5" s="1"/>
  <c r="AJ41" i="5" s="1"/>
  <c r="AJ47" i="5" s="1"/>
  <c r="AK41" i="5" s="1"/>
  <c r="AK47" i="5" s="1"/>
  <c r="AL41" i="5" s="1"/>
  <c r="AL47" i="5" s="1"/>
  <c r="AM41" i="5" s="1"/>
  <c r="AM47" i="5" s="1"/>
  <c r="AN41" i="5" s="1"/>
  <c r="AN47" i="5" s="1"/>
  <c r="AO41" i="5" s="1"/>
  <c r="AO47" i="5" s="1"/>
  <c r="AP41" i="5" s="1"/>
  <c r="AP47" i="5" s="1"/>
  <c r="AR41" i="5" s="1"/>
  <c r="AR47" i="5" s="1"/>
  <c r="AS41" i="5" s="1"/>
  <c r="AS47" i="5" s="1"/>
  <c r="AT41" i="5" s="1"/>
  <c r="AT47" i="5" s="1"/>
  <c r="AU41" i="5" s="1"/>
  <c r="AU47" i="5" s="1"/>
  <c r="AV41" i="5" s="1"/>
  <c r="AV47" i="5" s="1"/>
  <c r="AW41" i="5" s="1"/>
  <c r="AW47" i="5" s="1"/>
  <c r="AX41" i="5" s="1"/>
  <c r="AX47" i="5" s="1"/>
  <c r="AY41" i="5" s="1"/>
  <c r="AY47" i="5" s="1"/>
  <c r="AZ41" i="5" s="1"/>
  <c r="AZ47" i="5" s="1"/>
  <c r="BA41" i="5" s="1"/>
  <c r="BA47" i="5" s="1"/>
  <c r="B40" i="5"/>
  <c r="B39" i="5"/>
  <c r="C32" i="5"/>
  <c r="C31" i="5"/>
  <c r="D27" i="5"/>
  <c r="D26" i="5"/>
  <c r="D32" i="5" s="1"/>
  <c r="E26" i="5" s="1"/>
  <c r="E32" i="5" s="1"/>
  <c r="F26" i="5" s="1"/>
  <c r="F32" i="5" s="1"/>
  <c r="G26" i="5" s="1"/>
  <c r="G32" i="5" s="1"/>
  <c r="H26" i="5" s="1"/>
  <c r="H32" i="5" s="1"/>
  <c r="I26" i="5" s="1"/>
  <c r="I32" i="5" s="1"/>
  <c r="K26" i="5" s="1"/>
  <c r="K32" i="5" s="1"/>
  <c r="L26" i="5" s="1"/>
  <c r="L32" i="5" s="1"/>
  <c r="M26" i="5" s="1"/>
  <c r="M32" i="5" s="1"/>
  <c r="N26" i="5" s="1"/>
  <c r="N32" i="5" s="1"/>
  <c r="O26" i="5" s="1"/>
  <c r="O32" i="5" s="1"/>
  <c r="P26" i="5" s="1"/>
  <c r="P32" i="5" s="1"/>
  <c r="Q26" i="5" s="1"/>
  <c r="Q32" i="5" s="1"/>
  <c r="R26" i="5" s="1"/>
  <c r="R32" i="5" s="1"/>
  <c r="S26" i="5" s="1"/>
  <c r="S32" i="5" s="1"/>
  <c r="T26" i="5" s="1"/>
  <c r="T32" i="5" s="1"/>
  <c r="V26" i="5" s="1"/>
  <c r="V32" i="5" s="1"/>
  <c r="W26" i="5" s="1"/>
  <c r="W32" i="5" s="1"/>
  <c r="X26" i="5" s="1"/>
  <c r="X32" i="5" s="1"/>
  <c r="Y26" i="5" s="1"/>
  <c r="Y32" i="5" s="1"/>
  <c r="Z26" i="5" s="1"/>
  <c r="Z32" i="5" s="1"/>
  <c r="AA26" i="5" s="1"/>
  <c r="AA32" i="5" s="1"/>
  <c r="AB26" i="5" s="1"/>
  <c r="AB32" i="5" s="1"/>
  <c r="AC26" i="5" s="1"/>
  <c r="AC32" i="5" s="1"/>
  <c r="AD26" i="5" s="1"/>
  <c r="AD32" i="5" s="1"/>
  <c r="AE26" i="5" s="1"/>
  <c r="AE32" i="5" s="1"/>
  <c r="AG26" i="5" s="1"/>
  <c r="AG32" i="5" s="1"/>
  <c r="AH26" i="5" s="1"/>
  <c r="AH32" i="5" s="1"/>
  <c r="AI26" i="5" s="1"/>
  <c r="AI32" i="5" s="1"/>
  <c r="AJ26" i="5" s="1"/>
  <c r="AJ32" i="5" s="1"/>
  <c r="AK26" i="5" s="1"/>
  <c r="AK32" i="5" s="1"/>
  <c r="AL26" i="5" s="1"/>
  <c r="AL32" i="5" s="1"/>
  <c r="AM26" i="5" s="1"/>
  <c r="AM32" i="5" s="1"/>
  <c r="AN26" i="5" s="1"/>
  <c r="AN32" i="5" s="1"/>
  <c r="AO26" i="5" s="1"/>
  <c r="AO32" i="5" s="1"/>
  <c r="AP26" i="5" s="1"/>
  <c r="AP32" i="5" s="1"/>
  <c r="AR26" i="5" s="1"/>
  <c r="AR32" i="5" s="1"/>
  <c r="AS26" i="5" s="1"/>
  <c r="AS32" i="5" s="1"/>
  <c r="AT26" i="5" s="1"/>
  <c r="AT32" i="5" s="1"/>
  <c r="AU26" i="5" s="1"/>
  <c r="AU32" i="5" s="1"/>
  <c r="AV26" i="5" s="1"/>
  <c r="AV32" i="5" s="1"/>
  <c r="AW26" i="5" s="1"/>
  <c r="AW32" i="5" s="1"/>
  <c r="AX26" i="5" s="1"/>
  <c r="AX32" i="5" s="1"/>
  <c r="AY26" i="5" s="1"/>
  <c r="AY32" i="5" s="1"/>
  <c r="AZ26" i="5" s="1"/>
  <c r="AZ32" i="5" s="1"/>
  <c r="BA26" i="5" s="1"/>
  <c r="BA32" i="5" s="1"/>
  <c r="B25" i="5"/>
  <c r="B24" i="5"/>
  <c r="D9" i="4"/>
  <c r="E9" i="4"/>
  <c r="F9" i="4"/>
  <c r="G9" i="4"/>
  <c r="H9" i="4"/>
  <c r="I9" i="4"/>
  <c r="K9" i="4"/>
  <c r="L9" i="4"/>
  <c r="M9" i="4"/>
  <c r="N9" i="4"/>
  <c r="O9" i="4"/>
  <c r="P9" i="4"/>
  <c r="Q9" i="4"/>
  <c r="R9" i="4"/>
  <c r="S9" i="4"/>
  <c r="T9" i="4"/>
  <c r="V9" i="4"/>
  <c r="W9" i="4"/>
  <c r="X9" i="4"/>
  <c r="Y9" i="4"/>
  <c r="Z9" i="4"/>
  <c r="AA9" i="4"/>
  <c r="AB9" i="4"/>
  <c r="AC9" i="4"/>
  <c r="AD9" i="4"/>
  <c r="AE9" i="4"/>
  <c r="AG9" i="4"/>
  <c r="AH9" i="4"/>
  <c r="AI9" i="4"/>
  <c r="AJ9" i="4"/>
  <c r="AK9" i="4"/>
  <c r="AL9" i="4"/>
  <c r="AM9" i="4"/>
  <c r="AN9" i="4"/>
  <c r="AO9" i="4"/>
  <c r="AP9" i="4"/>
  <c r="AR9" i="4"/>
  <c r="AS9" i="4"/>
  <c r="AT9" i="4"/>
  <c r="AU9" i="4"/>
  <c r="AV9" i="4"/>
  <c r="AW9" i="4"/>
  <c r="AX9" i="4"/>
  <c r="AY9" i="4"/>
  <c r="AZ9" i="4"/>
  <c r="BA9" i="4"/>
  <c r="D10" i="4"/>
  <c r="E10" i="4"/>
  <c r="F10" i="4"/>
  <c r="G10" i="4"/>
  <c r="H10" i="4"/>
  <c r="I10" i="4"/>
  <c r="K10" i="4"/>
  <c r="L10" i="4"/>
  <c r="M10" i="4"/>
  <c r="N10" i="4"/>
  <c r="O10" i="4"/>
  <c r="P10" i="4"/>
  <c r="Q10" i="4"/>
  <c r="R10" i="4"/>
  <c r="S10" i="4"/>
  <c r="T10" i="4"/>
  <c r="V10" i="4"/>
  <c r="W10" i="4"/>
  <c r="X10" i="4"/>
  <c r="Y10" i="4"/>
  <c r="Z10" i="4"/>
  <c r="AA10" i="4"/>
  <c r="AB10" i="4"/>
  <c r="AC10" i="4"/>
  <c r="AD10" i="4"/>
  <c r="AE10" i="4"/>
  <c r="AG10" i="4"/>
  <c r="AH10" i="4"/>
  <c r="AI10" i="4"/>
  <c r="AJ10" i="4"/>
  <c r="AK10" i="4"/>
  <c r="AL10" i="4"/>
  <c r="AM10" i="4"/>
  <c r="AN10" i="4"/>
  <c r="AO10" i="4"/>
  <c r="AP10" i="4"/>
  <c r="AR10" i="4"/>
  <c r="AS10" i="4"/>
  <c r="AT10" i="4"/>
  <c r="AU10" i="4"/>
  <c r="AV10" i="4"/>
  <c r="AW10" i="4"/>
  <c r="AX10" i="4"/>
  <c r="AY10" i="4"/>
  <c r="AZ10" i="4"/>
  <c r="BA10" i="4"/>
  <c r="D12" i="4"/>
  <c r="E12" i="4"/>
  <c r="F12" i="4"/>
  <c r="G12" i="4"/>
  <c r="H12" i="4"/>
  <c r="I12" i="4"/>
  <c r="K12" i="4"/>
  <c r="L12" i="4"/>
  <c r="M12" i="4"/>
  <c r="N12" i="4"/>
  <c r="O12" i="4"/>
  <c r="P12" i="4"/>
  <c r="Q12" i="4"/>
  <c r="R12" i="4"/>
  <c r="S12" i="4"/>
  <c r="T12" i="4"/>
  <c r="V12" i="4"/>
  <c r="W12" i="4"/>
  <c r="X12" i="4"/>
  <c r="Y12" i="4"/>
  <c r="Z12" i="4"/>
  <c r="AA12" i="4"/>
  <c r="AB12" i="4"/>
  <c r="AC12" i="4"/>
  <c r="AD12" i="4"/>
  <c r="AE12" i="4"/>
  <c r="AG12" i="4"/>
  <c r="AH12" i="4"/>
  <c r="AI12" i="4"/>
  <c r="AJ12" i="4"/>
  <c r="AK12" i="4"/>
  <c r="AL12" i="4"/>
  <c r="AM12" i="4"/>
  <c r="AN12" i="4"/>
  <c r="AO12" i="4"/>
  <c r="AP12" i="4"/>
  <c r="AR12" i="4"/>
  <c r="AS12" i="4"/>
  <c r="AT12" i="4"/>
  <c r="AU12" i="4"/>
  <c r="AV12" i="4"/>
  <c r="AW12" i="4"/>
  <c r="AX12" i="4"/>
  <c r="AY12" i="4"/>
  <c r="AZ12" i="4"/>
  <c r="BA12" i="4"/>
  <c r="D13" i="4"/>
  <c r="E13" i="4"/>
  <c r="F13" i="4"/>
  <c r="G13" i="4"/>
  <c r="H13" i="4"/>
  <c r="I13" i="4"/>
  <c r="K13" i="4"/>
  <c r="L13" i="4"/>
  <c r="M13" i="4"/>
  <c r="N13" i="4"/>
  <c r="O13" i="4"/>
  <c r="P13" i="4"/>
  <c r="Q13" i="4"/>
  <c r="R13" i="4"/>
  <c r="S13" i="4"/>
  <c r="T13" i="4"/>
  <c r="V13" i="4"/>
  <c r="W13" i="4"/>
  <c r="X13" i="4"/>
  <c r="Y13" i="4"/>
  <c r="Z13" i="4"/>
  <c r="AA13" i="4"/>
  <c r="AB13" i="4"/>
  <c r="AC13" i="4"/>
  <c r="AD13" i="4"/>
  <c r="AE13" i="4"/>
  <c r="AG13" i="4"/>
  <c r="AH13" i="4"/>
  <c r="AI13" i="4"/>
  <c r="AJ13" i="4"/>
  <c r="AK13" i="4"/>
  <c r="AL13" i="4"/>
  <c r="AM13" i="4"/>
  <c r="AN13" i="4"/>
  <c r="AO13" i="4"/>
  <c r="AP13" i="4"/>
  <c r="AR13" i="4"/>
  <c r="AS13" i="4"/>
  <c r="AT13" i="4"/>
  <c r="AU13" i="4"/>
  <c r="AV13" i="4"/>
  <c r="AW13" i="4"/>
  <c r="AX13" i="4"/>
  <c r="AY13" i="4"/>
  <c r="AZ13" i="4"/>
  <c r="BA13" i="4"/>
  <c r="C13" i="4"/>
  <c r="C12" i="4"/>
  <c r="C10" i="4"/>
  <c r="C9" i="4"/>
  <c r="C8" i="4"/>
  <c r="C7" i="4"/>
  <c r="C141" i="4"/>
  <c r="C137" i="4"/>
  <c r="C140" i="4" s="1"/>
  <c r="D134" i="4"/>
  <c r="D133" i="4"/>
  <c r="D141" i="4" s="1"/>
  <c r="E133" i="4" s="1"/>
  <c r="E141" i="4" s="1"/>
  <c r="F133" i="4" s="1"/>
  <c r="F141" i="4" s="1"/>
  <c r="G133" i="4" s="1"/>
  <c r="G141" i="4" s="1"/>
  <c r="H133" i="4" s="1"/>
  <c r="H141" i="4" s="1"/>
  <c r="I133" i="4" s="1"/>
  <c r="I141" i="4" s="1"/>
  <c r="K133" i="4" s="1"/>
  <c r="K141" i="4" s="1"/>
  <c r="L133" i="4" s="1"/>
  <c r="L141" i="4" s="1"/>
  <c r="M133" i="4" s="1"/>
  <c r="M141" i="4" s="1"/>
  <c r="N133" i="4" s="1"/>
  <c r="N141" i="4" s="1"/>
  <c r="O133" i="4" s="1"/>
  <c r="O141" i="4" s="1"/>
  <c r="P133" i="4" s="1"/>
  <c r="P141" i="4" s="1"/>
  <c r="Q133" i="4" s="1"/>
  <c r="Q141" i="4" s="1"/>
  <c r="R133" i="4" s="1"/>
  <c r="R141" i="4" s="1"/>
  <c r="S133" i="4" s="1"/>
  <c r="S141" i="4" s="1"/>
  <c r="T133" i="4" s="1"/>
  <c r="T141" i="4" s="1"/>
  <c r="V133" i="4" s="1"/>
  <c r="V141" i="4" s="1"/>
  <c r="W133" i="4" s="1"/>
  <c r="W141" i="4" s="1"/>
  <c r="X133" i="4" s="1"/>
  <c r="X141" i="4" s="1"/>
  <c r="Y133" i="4" s="1"/>
  <c r="Y141" i="4" s="1"/>
  <c r="Z133" i="4" s="1"/>
  <c r="Z141" i="4" s="1"/>
  <c r="AA133" i="4" s="1"/>
  <c r="AA141" i="4" s="1"/>
  <c r="AB133" i="4" s="1"/>
  <c r="AB141" i="4" s="1"/>
  <c r="AC133" i="4" s="1"/>
  <c r="AC141" i="4" s="1"/>
  <c r="AD133" i="4" s="1"/>
  <c r="AD141" i="4" s="1"/>
  <c r="AE133" i="4" s="1"/>
  <c r="AE141" i="4" s="1"/>
  <c r="AG133" i="4" s="1"/>
  <c r="AG141" i="4" s="1"/>
  <c r="AH133" i="4" s="1"/>
  <c r="AH141" i="4" s="1"/>
  <c r="AI133" i="4" s="1"/>
  <c r="AI141" i="4" s="1"/>
  <c r="AJ133" i="4" s="1"/>
  <c r="AJ141" i="4" s="1"/>
  <c r="AK133" i="4" s="1"/>
  <c r="AK141" i="4" s="1"/>
  <c r="AL133" i="4" s="1"/>
  <c r="AL141" i="4" s="1"/>
  <c r="AM133" i="4" s="1"/>
  <c r="AM141" i="4" s="1"/>
  <c r="AN133" i="4" s="1"/>
  <c r="AN141" i="4" s="1"/>
  <c r="AO133" i="4" s="1"/>
  <c r="AO141" i="4" s="1"/>
  <c r="AP133" i="4" s="1"/>
  <c r="AP141" i="4" s="1"/>
  <c r="AR133" i="4" s="1"/>
  <c r="AR141" i="4" s="1"/>
  <c r="AS133" i="4" s="1"/>
  <c r="AS141" i="4" s="1"/>
  <c r="AT133" i="4" s="1"/>
  <c r="AT141" i="4" s="1"/>
  <c r="AU133" i="4" s="1"/>
  <c r="AU141" i="4" s="1"/>
  <c r="AV133" i="4" s="1"/>
  <c r="AV141" i="4" s="1"/>
  <c r="AW133" i="4" s="1"/>
  <c r="AW141" i="4" s="1"/>
  <c r="AX133" i="4" s="1"/>
  <c r="AX141" i="4" s="1"/>
  <c r="AY133" i="4" s="1"/>
  <c r="AY141" i="4" s="1"/>
  <c r="AZ133" i="4" s="1"/>
  <c r="AZ141" i="4" s="1"/>
  <c r="BA133" i="4" s="1"/>
  <c r="BA141" i="4" s="1"/>
  <c r="B132" i="4"/>
  <c r="B131" i="4"/>
  <c r="C123" i="4"/>
  <c r="C119" i="4"/>
  <c r="C122" i="4" s="1"/>
  <c r="D116" i="4"/>
  <c r="D115" i="4"/>
  <c r="D123" i="4" s="1"/>
  <c r="E115" i="4" s="1"/>
  <c r="E123" i="4" s="1"/>
  <c r="F115" i="4" s="1"/>
  <c r="F123" i="4" s="1"/>
  <c r="G115" i="4" s="1"/>
  <c r="G123" i="4" s="1"/>
  <c r="H115" i="4" s="1"/>
  <c r="H123" i="4" s="1"/>
  <c r="I115" i="4" s="1"/>
  <c r="I123" i="4" s="1"/>
  <c r="K115" i="4" s="1"/>
  <c r="K123" i="4" s="1"/>
  <c r="L115" i="4" s="1"/>
  <c r="L123" i="4" s="1"/>
  <c r="M115" i="4" s="1"/>
  <c r="M123" i="4" s="1"/>
  <c r="N115" i="4" s="1"/>
  <c r="N123" i="4" s="1"/>
  <c r="O115" i="4" s="1"/>
  <c r="O123" i="4" s="1"/>
  <c r="P115" i="4" s="1"/>
  <c r="P123" i="4" s="1"/>
  <c r="Q115" i="4" s="1"/>
  <c r="Q123" i="4" s="1"/>
  <c r="R115" i="4" s="1"/>
  <c r="R123" i="4" s="1"/>
  <c r="S115" i="4" s="1"/>
  <c r="S123" i="4" s="1"/>
  <c r="T115" i="4" s="1"/>
  <c r="T123" i="4" s="1"/>
  <c r="V115" i="4" s="1"/>
  <c r="V123" i="4" s="1"/>
  <c r="W115" i="4" s="1"/>
  <c r="W123" i="4" s="1"/>
  <c r="X115" i="4" s="1"/>
  <c r="X123" i="4" s="1"/>
  <c r="Y115" i="4" s="1"/>
  <c r="Y123" i="4" s="1"/>
  <c r="Z115" i="4" s="1"/>
  <c r="Z123" i="4" s="1"/>
  <c r="AA115" i="4" s="1"/>
  <c r="AA123" i="4" s="1"/>
  <c r="AB115" i="4" s="1"/>
  <c r="AB123" i="4" s="1"/>
  <c r="AC115" i="4" s="1"/>
  <c r="AC123" i="4" s="1"/>
  <c r="AD115" i="4" s="1"/>
  <c r="AD123" i="4" s="1"/>
  <c r="AE115" i="4" s="1"/>
  <c r="AE123" i="4" s="1"/>
  <c r="AG115" i="4" s="1"/>
  <c r="AG123" i="4" s="1"/>
  <c r="AH115" i="4" s="1"/>
  <c r="AH123" i="4" s="1"/>
  <c r="AI115" i="4" s="1"/>
  <c r="AI123" i="4" s="1"/>
  <c r="AJ115" i="4" s="1"/>
  <c r="AJ123" i="4" s="1"/>
  <c r="AK115" i="4" s="1"/>
  <c r="AK123" i="4" s="1"/>
  <c r="AL115" i="4" s="1"/>
  <c r="AL123" i="4" s="1"/>
  <c r="AM115" i="4" s="1"/>
  <c r="AM123" i="4" s="1"/>
  <c r="AN115" i="4" s="1"/>
  <c r="AN123" i="4" s="1"/>
  <c r="AO115" i="4" s="1"/>
  <c r="AO123" i="4" s="1"/>
  <c r="AP115" i="4" s="1"/>
  <c r="AP123" i="4" s="1"/>
  <c r="AR115" i="4" s="1"/>
  <c r="AR123" i="4" s="1"/>
  <c r="AS115" i="4" s="1"/>
  <c r="AS123" i="4" s="1"/>
  <c r="AT115" i="4" s="1"/>
  <c r="AT123" i="4" s="1"/>
  <c r="AU115" i="4" s="1"/>
  <c r="AU123" i="4" s="1"/>
  <c r="AV115" i="4" s="1"/>
  <c r="AV123" i="4" s="1"/>
  <c r="AW115" i="4" s="1"/>
  <c r="AW123" i="4" s="1"/>
  <c r="AX115" i="4" s="1"/>
  <c r="AX123" i="4" s="1"/>
  <c r="AY115" i="4" s="1"/>
  <c r="AY123" i="4" s="1"/>
  <c r="AZ115" i="4" s="1"/>
  <c r="AZ123" i="4" s="1"/>
  <c r="BA115" i="4" s="1"/>
  <c r="BA123" i="4" s="1"/>
  <c r="B114" i="4"/>
  <c r="B113" i="4"/>
  <c r="B96" i="4"/>
  <c r="B95" i="4"/>
  <c r="B78" i="4"/>
  <c r="B77" i="4"/>
  <c r="B60" i="4"/>
  <c r="B59" i="4"/>
  <c r="B42" i="4"/>
  <c r="B41" i="4"/>
  <c r="B25" i="4"/>
  <c r="B24" i="4"/>
  <c r="C105" i="4"/>
  <c r="C101" i="4"/>
  <c r="C104" i="4" s="1"/>
  <c r="D98" i="4"/>
  <c r="D97" i="4"/>
  <c r="D105" i="4" s="1"/>
  <c r="E97" i="4" s="1"/>
  <c r="E105" i="4" s="1"/>
  <c r="F97" i="4" s="1"/>
  <c r="F105" i="4" s="1"/>
  <c r="G97" i="4" s="1"/>
  <c r="G105" i="4" s="1"/>
  <c r="H97" i="4" s="1"/>
  <c r="H105" i="4" s="1"/>
  <c r="I97" i="4" s="1"/>
  <c r="I105" i="4" s="1"/>
  <c r="K97" i="4" s="1"/>
  <c r="K105" i="4" s="1"/>
  <c r="L97" i="4" s="1"/>
  <c r="L105" i="4" s="1"/>
  <c r="M97" i="4" s="1"/>
  <c r="M105" i="4" s="1"/>
  <c r="N97" i="4" s="1"/>
  <c r="N105" i="4" s="1"/>
  <c r="O97" i="4" s="1"/>
  <c r="O105" i="4" s="1"/>
  <c r="P97" i="4" s="1"/>
  <c r="P105" i="4" s="1"/>
  <c r="Q97" i="4" s="1"/>
  <c r="Q105" i="4" s="1"/>
  <c r="R97" i="4" s="1"/>
  <c r="R105" i="4" s="1"/>
  <c r="S97" i="4" s="1"/>
  <c r="S105" i="4" s="1"/>
  <c r="T97" i="4" s="1"/>
  <c r="T105" i="4" s="1"/>
  <c r="V97" i="4" s="1"/>
  <c r="V105" i="4" s="1"/>
  <c r="W97" i="4" s="1"/>
  <c r="W105" i="4" s="1"/>
  <c r="X97" i="4" s="1"/>
  <c r="X105" i="4" s="1"/>
  <c r="Y97" i="4" s="1"/>
  <c r="Y105" i="4" s="1"/>
  <c r="Z97" i="4" s="1"/>
  <c r="Z105" i="4" s="1"/>
  <c r="AA97" i="4" s="1"/>
  <c r="AA105" i="4" s="1"/>
  <c r="AB97" i="4" s="1"/>
  <c r="AB105" i="4" s="1"/>
  <c r="AC97" i="4" s="1"/>
  <c r="AC105" i="4" s="1"/>
  <c r="AD97" i="4" s="1"/>
  <c r="AD105" i="4" s="1"/>
  <c r="AE97" i="4" s="1"/>
  <c r="AE105" i="4" s="1"/>
  <c r="AG97" i="4" s="1"/>
  <c r="AG105" i="4" s="1"/>
  <c r="AH97" i="4" s="1"/>
  <c r="AH105" i="4" s="1"/>
  <c r="AI97" i="4" s="1"/>
  <c r="AI105" i="4" s="1"/>
  <c r="AJ97" i="4" s="1"/>
  <c r="AJ105" i="4" s="1"/>
  <c r="AK97" i="4" s="1"/>
  <c r="AK105" i="4" s="1"/>
  <c r="AL97" i="4" s="1"/>
  <c r="AL105" i="4" s="1"/>
  <c r="AM97" i="4" s="1"/>
  <c r="AM105" i="4" s="1"/>
  <c r="AN97" i="4" s="1"/>
  <c r="AN105" i="4" s="1"/>
  <c r="AO97" i="4" s="1"/>
  <c r="AO105" i="4" s="1"/>
  <c r="AP97" i="4" s="1"/>
  <c r="AP105" i="4" s="1"/>
  <c r="AR97" i="4" s="1"/>
  <c r="AR105" i="4" s="1"/>
  <c r="AS97" i="4" s="1"/>
  <c r="AS105" i="4" s="1"/>
  <c r="AT97" i="4" s="1"/>
  <c r="AT105" i="4" s="1"/>
  <c r="AU97" i="4" s="1"/>
  <c r="AU105" i="4" s="1"/>
  <c r="AV97" i="4" s="1"/>
  <c r="AV105" i="4" s="1"/>
  <c r="AW97" i="4" s="1"/>
  <c r="AW105" i="4" s="1"/>
  <c r="AX97" i="4" s="1"/>
  <c r="AX105" i="4" s="1"/>
  <c r="AY97" i="4" s="1"/>
  <c r="AY105" i="4" s="1"/>
  <c r="AZ97" i="4" s="1"/>
  <c r="AZ105" i="4" s="1"/>
  <c r="BA97" i="4" s="1"/>
  <c r="BA105" i="4" s="1"/>
  <c r="C87" i="4"/>
  <c r="C83" i="4"/>
  <c r="C86" i="4" s="1"/>
  <c r="D80" i="4"/>
  <c r="D79" i="4"/>
  <c r="D87" i="4" s="1"/>
  <c r="E79" i="4" s="1"/>
  <c r="E87" i="4" s="1"/>
  <c r="F79" i="4" s="1"/>
  <c r="F87" i="4" s="1"/>
  <c r="G79" i="4" s="1"/>
  <c r="G87" i="4" s="1"/>
  <c r="H79" i="4" s="1"/>
  <c r="H87" i="4" s="1"/>
  <c r="I79" i="4" s="1"/>
  <c r="I87" i="4" s="1"/>
  <c r="K79" i="4" s="1"/>
  <c r="K87" i="4" s="1"/>
  <c r="L79" i="4" s="1"/>
  <c r="L87" i="4" s="1"/>
  <c r="M79" i="4" s="1"/>
  <c r="M87" i="4" s="1"/>
  <c r="N79" i="4" s="1"/>
  <c r="N87" i="4" s="1"/>
  <c r="O79" i="4" s="1"/>
  <c r="O87" i="4" s="1"/>
  <c r="P79" i="4" s="1"/>
  <c r="P87" i="4" s="1"/>
  <c r="Q79" i="4" s="1"/>
  <c r="Q87" i="4" s="1"/>
  <c r="R79" i="4" s="1"/>
  <c r="R87" i="4" s="1"/>
  <c r="S79" i="4" s="1"/>
  <c r="S87" i="4" s="1"/>
  <c r="T79" i="4" s="1"/>
  <c r="T87" i="4" s="1"/>
  <c r="V79" i="4" s="1"/>
  <c r="V87" i="4" s="1"/>
  <c r="W79" i="4" s="1"/>
  <c r="W87" i="4" s="1"/>
  <c r="X79" i="4" s="1"/>
  <c r="X87" i="4" s="1"/>
  <c r="Y79" i="4" s="1"/>
  <c r="Y87" i="4" s="1"/>
  <c r="Z79" i="4" s="1"/>
  <c r="Z87" i="4" s="1"/>
  <c r="AA79" i="4" s="1"/>
  <c r="AA87" i="4" s="1"/>
  <c r="AB79" i="4" s="1"/>
  <c r="AB87" i="4" s="1"/>
  <c r="AC79" i="4" s="1"/>
  <c r="AC87" i="4" s="1"/>
  <c r="AD79" i="4" s="1"/>
  <c r="AD87" i="4" s="1"/>
  <c r="AE79" i="4" s="1"/>
  <c r="AE87" i="4" s="1"/>
  <c r="AG79" i="4" s="1"/>
  <c r="AG87" i="4" s="1"/>
  <c r="AH79" i="4" s="1"/>
  <c r="AH87" i="4" s="1"/>
  <c r="AI79" i="4" s="1"/>
  <c r="AI87" i="4" s="1"/>
  <c r="AJ79" i="4" s="1"/>
  <c r="AJ87" i="4" s="1"/>
  <c r="AK79" i="4" s="1"/>
  <c r="AK87" i="4" s="1"/>
  <c r="AL79" i="4" s="1"/>
  <c r="AL87" i="4" s="1"/>
  <c r="AM79" i="4" s="1"/>
  <c r="AM87" i="4" s="1"/>
  <c r="AN79" i="4" s="1"/>
  <c r="AN87" i="4" s="1"/>
  <c r="AO79" i="4" s="1"/>
  <c r="AO87" i="4" s="1"/>
  <c r="AP79" i="4" s="1"/>
  <c r="AP87" i="4" s="1"/>
  <c r="AR79" i="4" s="1"/>
  <c r="AR87" i="4" s="1"/>
  <c r="AS79" i="4" s="1"/>
  <c r="AS87" i="4" s="1"/>
  <c r="AT79" i="4" s="1"/>
  <c r="AT87" i="4" s="1"/>
  <c r="AU79" i="4" s="1"/>
  <c r="AU87" i="4" s="1"/>
  <c r="AV79" i="4" s="1"/>
  <c r="AV87" i="4" s="1"/>
  <c r="AW79" i="4" s="1"/>
  <c r="AW87" i="4" s="1"/>
  <c r="AX79" i="4" s="1"/>
  <c r="AX87" i="4" s="1"/>
  <c r="AY79" i="4" s="1"/>
  <c r="AY87" i="4" s="1"/>
  <c r="AZ79" i="4" s="1"/>
  <c r="AZ87" i="4" s="1"/>
  <c r="BA79" i="4" s="1"/>
  <c r="BA87" i="4" s="1"/>
  <c r="C69" i="4"/>
  <c r="C65" i="4"/>
  <c r="C68" i="4" s="1"/>
  <c r="D62" i="4"/>
  <c r="D61" i="4"/>
  <c r="D69" i="4" s="1"/>
  <c r="E61" i="4" s="1"/>
  <c r="E69" i="4" s="1"/>
  <c r="F61" i="4" s="1"/>
  <c r="F69" i="4" s="1"/>
  <c r="G61" i="4" s="1"/>
  <c r="G69" i="4" s="1"/>
  <c r="H61" i="4" s="1"/>
  <c r="H69" i="4" s="1"/>
  <c r="I61" i="4" s="1"/>
  <c r="I69" i="4" s="1"/>
  <c r="K61" i="4" s="1"/>
  <c r="K69" i="4" s="1"/>
  <c r="L61" i="4" s="1"/>
  <c r="L69" i="4" s="1"/>
  <c r="M61" i="4" s="1"/>
  <c r="M69" i="4" s="1"/>
  <c r="N61" i="4" s="1"/>
  <c r="N69" i="4" s="1"/>
  <c r="O61" i="4" s="1"/>
  <c r="O69" i="4" s="1"/>
  <c r="P61" i="4" s="1"/>
  <c r="P69" i="4" s="1"/>
  <c r="Q61" i="4" s="1"/>
  <c r="Q69" i="4" s="1"/>
  <c r="R61" i="4" s="1"/>
  <c r="R69" i="4" s="1"/>
  <c r="S61" i="4" s="1"/>
  <c r="S69" i="4" s="1"/>
  <c r="T61" i="4" s="1"/>
  <c r="T69" i="4" s="1"/>
  <c r="V61" i="4" s="1"/>
  <c r="V69" i="4" s="1"/>
  <c r="W61" i="4" s="1"/>
  <c r="W69" i="4" s="1"/>
  <c r="X61" i="4" s="1"/>
  <c r="X69" i="4" s="1"/>
  <c r="Y61" i="4" s="1"/>
  <c r="Y69" i="4" s="1"/>
  <c r="Z61" i="4" s="1"/>
  <c r="Z69" i="4" s="1"/>
  <c r="AA61" i="4" s="1"/>
  <c r="AA69" i="4" s="1"/>
  <c r="AB61" i="4" s="1"/>
  <c r="AB69" i="4" s="1"/>
  <c r="AC61" i="4" s="1"/>
  <c r="AC69" i="4" s="1"/>
  <c r="AD61" i="4" s="1"/>
  <c r="AD69" i="4" s="1"/>
  <c r="AE61" i="4" s="1"/>
  <c r="AE69" i="4" s="1"/>
  <c r="AG61" i="4" s="1"/>
  <c r="AG69" i="4" s="1"/>
  <c r="AH61" i="4" s="1"/>
  <c r="AH69" i="4" s="1"/>
  <c r="AI61" i="4" s="1"/>
  <c r="AI69" i="4" s="1"/>
  <c r="AJ61" i="4" s="1"/>
  <c r="AJ69" i="4" s="1"/>
  <c r="AK61" i="4" s="1"/>
  <c r="AK69" i="4" s="1"/>
  <c r="AL61" i="4" s="1"/>
  <c r="AL69" i="4" s="1"/>
  <c r="AM61" i="4" s="1"/>
  <c r="AM69" i="4" s="1"/>
  <c r="AN61" i="4" s="1"/>
  <c r="AN69" i="4" s="1"/>
  <c r="AO61" i="4" s="1"/>
  <c r="AO69" i="4" s="1"/>
  <c r="AP61" i="4" s="1"/>
  <c r="AP69" i="4" s="1"/>
  <c r="AR61" i="4" s="1"/>
  <c r="AR69" i="4" s="1"/>
  <c r="AS61" i="4" s="1"/>
  <c r="AS69" i="4" s="1"/>
  <c r="AT61" i="4" s="1"/>
  <c r="AT69" i="4" s="1"/>
  <c r="AU61" i="4" s="1"/>
  <c r="AU69" i="4" s="1"/>
  <c r="AV61" i="4" s="1"/>
  <c r="AV69" i="4" s="1"/>
  <c r="AW61" i="4" s="1"/>
  <c r="AW69" i="4" s="1"/>
  <c r="AX61" i="4" s="1"/>
  <c r="AX69" i="4" s="1"/>
  <c r="AY61" i="4" s="1"/>
  <c r="AY69" i="4" s="1"/>
  <c r="AZ61" i="4" s="1"/>
  <c r="AZ69" i="4" s="1"/>
  <c r="BA61" i="4" s="1"/>
  <c r="BA69" i="4" s="1"/>
  <c r="O47" i="4"/>
  <c r="C51" i="4"/>
  <c r="C47" i="4"/>
  <c r="C50" i="4" s="1"/>
  <c r="D44" i="4"/>
  <c r="D43" i="4"/>
  <c r="D51" i="4" s="1"/>
  <c r="E43" i="4" s="1"/>
  <c r="E51" i="4" s="1"/>
  <c r="F43" i="4" s="1"/>
  <c r="F51" i="4" s="1"/>
  <c r="G43" i="4" s="1"/>
  <c r="G51" i="4" s="1"/>
  <c r="H43" i="4" s="1"/>
  <c r="H51" i="4" s="1"/>
  <c r="I43" i="4" s="1"/>
  <c r="I51" i="4" s="1"/>
  <c r="K43" i="4" s="1"/>
  <c r="K51" i="4" s="1"/>
  <c r="L43" i="4" s="1"/>
  <c r="L51" i="4" s="1"/>
  <c r="M43" i="4" s="1"/>
  <c r="M51" i="4" s="1"/>
  <c r="N43" i="4" s="1"/>
  <c r="N51" i="4" s="1"/>
  <c r="O51" i="4" s="1"/>
  <c r="P43" i="4" s="1"/>
  <c r="P51" i="4" s="1"/>
  <c r="Q43" i="4" s="1"/>
  <c r="Q51" i="4" s="1"/>
  <c r="R43" i="4" s="1"/>
  <c r="R51" i="4" s="1"/>
  <c r="S43" i="4" s="1"/>
  <c r="S51" i="4" s="1"/>
  <c r="T43" i="4" s="1"/>
  <c r="T51" i="4" s="1"/>
  <c r="V43" i="4" s="1"/>
  <c r="V51" i="4" s="1"/>
  <c r="W43" i="4" s="1"/>
  <c r="W51" i="4" s="1"/>
  <c r="X43" i="4" s="1"/>
  <c r="X51" i="4" s="1"/>
  <c r="Y43" i="4" s="1"/>
  <c r="Y51" i="4" s="1"/>
  <c r="Z43" i="4" s="1"/>
  <c r="Z51" i="4" s="1"/>
  <c r="AA43" i="4" s="1"/>
  <c r="AA51" i="4" s="1"/>
  <c r="AB43" i="4" s="1"/>
  <c r="AB51" i="4" s="1"/>
  <c r="AC43" i="4" s="1"/>
  <c r="AC51" i="4" s="1"/>
  <c r="AD43" i="4" s="1"/>
  <c r="AD51" i="4" s="1"/>
  <c r="AE43" i="4" s="1"/>
  <c r="AE51" i="4" s="1"/>
  <c r="AG43" i="4" s="1"/>
  <c r="AG51" i="4" s="1"/>
  <c r="AH43" i="4" s="1"/>
  <c r="AH51" i="4" s="1"/>
  <c r="AI43" i="4" s="1"/>
  <c r="AI51" i="4" s="1"/>
  <c r="AJ43" i="4" s="1"/>
  <c r="AJ51" i="4" s="1"/>
  <c r="AK43" i="4" s="1"/>
  <c r="AK51" i="4" s="1"/>
  <c r="AL43" i="4" s="1"/>
  <c r="AL51" i="4" s="1"/>
  <c r="AM43" i="4" s="1"/>
  <c r="AM51" i="4" s="1"/>
  <c r="AN43" i="4" s="1"/>
  <c r="AN51" i="4" s="1"/>
  <c r="AO43" i="4" s="1"/>
  <c r="AO51" i="4" s="1"/>
  <c r="AP43" i="4" s="1"/>
  <c r="AP51" i="4" s="1"/>
  <c r="AR43" i="4" s="1"/>
  <c r="AR51" i="4" s="1"/>
  <c r="AS43" i="4" s="1"/>
  <c r="AS51" i="4" s="1"/>
  <c r="AT43" i="4" s="1"/>
  <c r="AT51" i="4" s="1"/>
  <c r="AU43" i="4" s="1"/>
  <c r="AU51" i="4" s="1"/>
  <c r="AV43" i="4" s="1"/>
  <c r="AV51" i="4" s="1"/>
  <c r="AW43" i="4" s="1"/>
  <c r="AW51" i="4" s="1"/>
  <c r="AX43" i="4" s="1"/>
  <c r="AX51" i="4" s="1"/>
  <c r="AY43" i="4" s="1"/>
  <c r="AY51" i="4" s="1"/>
  <c r="AZ43" i="4" s="1"/>
  <c r="AZ51" i="4" s="1"/>
  <c r="BA43" i="4" s="1"/>
  <c r="BA51" i="4" s="1"/>
  <c r="C30" i="4"/>
  <c r="C11" i="4" s="1"/>
  <c r="C34" i="4"/>
  <c r="C33" i="4"/>
  <c r="C14" i="4" s="1"/>
  <c r="D27" i="4"/>
  <c r="I7" i="1"/>
  <c r="I126" i="1"/>
  <c r="J126" i="1"/>
  <c r="K126" i="1"/>
  <c r="L126" i="1"/>
  <c r="M126" i="1"/>
  <c r="H126" i="1"/>
  <c r="I125" i="1"/>
  <c r="J125" i="1"/>
  <c r="K125" i="1"/>
  <c r="L125" i="1"/>
  <c r="M125" i="1"/>
  <c r="H125" i="1"/>
  <c r="I95" i="1"/>
  <c r="J95" i="1"/>
  <c r="K95" i="1"/>
  <c r="L95" i="1"/>
  <c r="M95" i="1"/>
  <c r="H95" i="1"/>
  <c r="H91" i="1"/>
  <c r="H87" i="1"/>
  <c r="I87" i="1" s="1"/>
  <c r="J87" i="1" s="1"/>
  <c r="K87" i="1" s="1"/>
  <c r="L87" i="1" s="1"/>
  <c r="M87" i="1" s="1"/>
  <c r="I76" i="1"/>
  <c r="J76" i="1"/>
  <c r="K76" i="1"/>
  <c r="L76" i="1"/>
  <c r="M76" i="1"/>
  <c r="H76" i="1"/>
  <c r="H78" i="1"/>
  <c r="H83" i="1" s="1"/>
  <c r="I61" i="1"/>
  <c r="K61" i="1"/>
  <c r="L61" i="1"/>
  <c r="M61" i="1"/>
  <c r="H61" i="1"/>
  <c r="H63" i="1" s="1"/>
  <c r="H68" i="1" s="1"/>
  <c r="I60" i="1" s="1"/>
  <c r="I63" i="1" s="1"/>
  <c r="I68" i="1" s="1"/>
  <c r="J60" i="1" s="1"/>
  <c r="G38" i="1"/>
  <c r="C41" i="1"/>
  <c r="C42" i="1"/>
  <c r="C43" i="1"/>
  <c r="C44" i="1"/>
  <c r="C45" i="1"/>
  <c r="C46" i="1"/>
  <c r="C47" i="1"/>
  <c r="C40" i="1"/>
  <c r="H73" i="1"/>
  <c r="I73" i="1" s="1"/>
  <c r="J73" i="1" s="1"/>
  <c r="K73" i="1" s="1"/>
  <c r="L73" i="1" s="1"/>
  <c r="M73" i="1" s="1"/>
  <c r="H54" i="1"/>
  <c r="H93" i="1" s="1"/>
  <c r="H58" i="1"/>
  <c r="I58" i="1" s="1"/>
  <c r="J58" i="1" s="1"/>
  <c r="K58" i="1" s="1"/>
  <c r="L58" i="1" s="1"/>
  <c r="M58" i="1" s="1"/>
  <c r="H113" i="1"/>
  <c r="H36" i="1"/>
  <c r="I36" i="1" s="1"/>
  <c r="J36" i="1" s="1"/>
  <c r="K36" i="1" s="1"/>
  <c r="L36" i="1" s="1"/>
  <c r="M36" i="1" s="1"/>
  <c r="M54" i="1"/>
  <c r="M93" i="1" s="1"/>
  <c r="L54" i="1"/>
  <c r="L93" i="1" s="1"/>
  <c r="K54" i="1"/>
  <c r="K93" i="1" s="1"/>
  <c r="J54" i="1"/>
  <c r="J93" i="1" s="1"/>
  <c r="I54" i="1"/>
  <c r="I93" i="1" s="1"/>
  <c r="G54" i="1"/>
  <c r="M34" i="1"/>
  <c r="M117" i="1" s="1"/>
  <c r="L34" i="1"/>
  <c r="L117" i="1" s="1"/>
  <c r="K34" i="1"/>
  <c r="K117" i="1" s="1"/>
  <c r="J34" i="1"/>
  <c r="J117" i="1" s="1"/>
  <c r="I34" i="1"/>
  <c r="I117" i="1" s="1"/>
  <c r="J7" i="1" l="1"/>
  <c r="K7" i="1" s="1"/>
  <c r="L7" i="1" s="1"/>
  <c r="M7" i="1" s="1"/>
  <c r="I11" i="1"/>
  <c r="H121" i="1"/>
  <c r="H135" i="1"/>
  <c r="I75" i="1"/>
  <c r="I78" i="1" s="1"/>
  <c r="I83" i="1" s="1"/>
  <c r="J75" i="1" s="1"/>
  <c r="J78" i="1" s="1"/>
  <c r="J83" i="1" s="1"/>
  <c r="K75" i="1" s="1"/>
  <c r="K78" i="1" s="1"/>
  <c r="K83" i="1" s="1"/>
  <c r="L75" i="1" s="1"/>
  <c r="L78" i="1" s="1"/>
  <c r="L83" i="1" s="1"/>
  <c r="M75" i="1" s="1"/>
  <c r="M78" i="1" s="1"/>
  <c r="M83" i="1" s="1"/>
  <c r="D30" i="4"/>
  <c r="D8" i="4"/>
  <c r="D26" i="4"/>
  <c r="C15" i="4"/>
  <c r="D137" i="4"/>
  <c r="D140" i="4" s="1"/>
  <c r="E134" i="4" s="1"/>
  <c r="D119" i="4"/>
  <c r="D122" i="4" s="1"/>
  <c r="E116" i="4" s="1"/>
  <c r="D101" i="4"/>
  <c r="D104" i="4" s="1"/>
  <c r="E98" i="4" s="1"/>
  <c r="D83" i="4"/>
  <c r="D86" i="4" s="1"/>
  <c r="E80" i="4" s="1"/>
  <c r="D65" i="4"/>
  <c r="D68" i="4" s="1"/>
  <c r="E62" i="4" s="1"/>
  <c r="D47" i="4"/>
  <c r="D50" i="4" s="1"/>
  <c r="E44" i="4" s="1"/>
  <c r="H34" i="1"/>
  <c r="J11" i="1"/>
  <c r="I17" i="1"/>
  <c r="I116" i="1" s="1"/>
  <c r="I119" i="1" s="1"/>
  <c r="J63" i="1"/>
  <c r="J68" i="1" s="1"/>
  <c r="K60" i="1" s="1"/>
  <c r="K63" i="1"/>
  <c r="K68" i="1" s="1"/>
  <c r="L60" i="1" s="1"/>
  <c r="L63" i="1"/>
  <c r="L68" i="1" s="1"/>
  <c r="M60" i="1" s="1"/>
  <c r="M63" i="1"/>
  <c r="M68" i="1" s="1"/>
  <c r="H23" i="1"/>
  <c r="M5" i="1"/>
  <c r="L5" i="1"/>
  <c r="K5" i="1"/>
  <c r="J5" i="1"/>
  <c r="I5" i="1"/>
  <c r="J19" i="1" l="1"/>
  <c r="J20" i="1"/>
  <c r="I19" i="1"/>
  <c r="I20" i="1"/>
  <c r="D31" i="5"/>
  <c r="D34" i="4"/>
  <c r="D7" i="4"/>
  <c r="D11" i="4"/>
  <c r="E137" i="4"/>
  <c r="E140" i="4" s="1"/>
  <c r="F134" i="4" s="1"/>
  <c r="E119" i="4"/>
  <c r="E122" i="4" s="1"/>
  <c r="F116" i="4" s="1"/>
  <c r="E101" i="4"/>
  <c r="E104" i="4" s="1"/>
  <c r="F98" i="4" s="1"/>
  <c r="E83" i="4"/>
  <c r="E86" i="4" s="1"/>
  <c r="F80" i="4" s="1"/>
  <c r="E65" i="4"/>
  <c r="E68" i="4" s="1"/>
  <c r="F62" i="4" s="1"/>
  <c r="E47" i="4"/>
  <c r="E50" i="4" s="1"/>
  <c r="F44" i="4" s="1"/>
  <c r="D33" i="4"/>
  <c r="H117" i="1"/>
  <c r="H94" i="1"/>
  <c r="H97" i="1" s="1"/>
  <c r="H101" i="1" s="1"/>
  <c r="K11" i="1"/>
  <c r="J17" i="1"/>
  <c r="J116" i="1" s="1"/>
  <c r="J119" i="1" s="1"/>
  <c r="H116" i="1"/>
  <c r="H119" i="1" s="1"/>
  <c r="H123" i="1" s="1"/>
  <c r="I113" i="1"/>
  <c r="J113" i="1"/>
  <c r="K113" i="1"/>
  <c r="L113" i="1"/>
  <c r="M113" i="1"/>
  <c r="I23" i="1"/>
  <c r="J23" i="1"/>
  <c r="K23" i="1"/>
  <c r="L23" i="1"/>
  <c r="M23" i="1"/>
  <c r="K19" i="1" l="1"/>
  <c r="K20" i="1"/>
  <c r="H128" i="1"/>
  <c r="H137" i="1"/>
  <c r="H136" i="1"/>
  <c r="I89" i="1"/>
  <c r="H140" i="1"/>
  <c r="H139" i="1"/>
  <c r="H138" i="1"/>
  <c r="E27" i="5"/>
  <c r="E27" i="4"/>
  <c r="D14" i="4"/>
  <c r="E26" i="4"/>
  <c r="D15" i="4"/>
  <c r="F137" i="4"/>
  <c r="F140" i="4" s="1"/>
  <c r="G134" i="4" s="1"/>
  <c r="F119" i="4"/>
  <c r="F122" i="4" s="1"/>
  <c r="G116" i="4" s="1"/>
  <c r="F101" i="4"/>
  <c r="F104" i="4" s="1"/>
  <c r="G98" i="4" s="1"/>
  <c r="F83" i="4"/>
  <c r="F86" i="4" s="1"/>
  <c r="G80" i="4" s="1"/>
  <c r="F65" i="4"/>
  <c r="F68" i="4" s="1"/>
  <c r="G62" i="4" s="1"/>
  <c r="F47" i="4"/>
  <c r="F50" i="4" s="1"/>
  <c r="G44" i="4" s="1"/>
  <c r="L11" i="1"/>
  <c r="K17" i="1"/>
  <c r="K116" i="1" s="1"/>
  <c r="K119" i="1" s="1"/>
  <c r="L19" i="1" l="1"/>
  <c r="L20" i="1"/>
  <c r="I99" i="1"/>
  <c r="I91" i="1"/>
  <c r="E34" i="4"/>
  <c r="E7" i="4"/>
  <c r="E30" i="4"/>
  <c r="E11" i="4" s="1"/>
  <c r="E8" i="4"/>
  <c r="E33" i="4"/>
  <c r="G137" i="4"/>
  <c r="G140" i="4" s="1"/>
  <c r="H134" i="4" s="1"/>
  <c r="G119" i="4"/>
  <c r="G122" i="4" s="1"/>
  <c r="H116" i="4" s="1"/>
  <c r="G101" i="4"/>
  <c r="G104" i="4" s="1"/>
  <c r="H98" i="4" s="1"/>
  <c r="G83" i="4"/>
  <c r="G86" i="4" s="1"/>
  <c r="H80" i="4" s="1"/>
  <c r="G65" i="4"/>
  <c r="G68" i="4" s="1"/>
  <c r="H62" i="4" s="1"/>
  <c r="G47" i="4"/>
  <c r="G50" i="4" s="1"/>
  <c r="H44" i="4" s="1"/>
  <c r="M11" i="1"/>
  <c r="M20" i="1" s="1"/>
  <c r="L17" i="1"/>
  <c r="L116" i="1" s="1"/>
  <c r="L119" i="1" s="1"/>
  <c r="M17" i="1" l="1"/>
  <c r="M116" i="1" s="1"/>
  <c r="M119" i="1" s="1"/>
  <c r="M19" i="1"/>
  <c r="I135" i="1"/>
  <c r="I94" i="1"/>
  <c r="I97" i="1" s="1"/>
  <c r="I101" i="1" s="1"/>
  <c r="I121" i="1"/>
  <c r="E31" i="5"/>
  <c r="F27" i="4"/>
  <c r="E14" i="4"/>
  <c r="F26" i="4"/>
  <c r="E15" i="4"/>
  <c r="H137" i="4"/>
  <c r="H140" i="4" s="1"/>
  <c r="I134" i="4" s="1"/>
  <c r="H119" i="4"/>
  <c r="H122" i="4" s="1"/>
  <c r="I116" i="4" s="1"/>
  <c r="H101" i="4"/>
  <c r="H104" i="4" s="1"/>
  <c r="I98" i="4" s="1"/>
  <c r="H83" i="4"/>
  <c r="H86" i="4" s="1"/>
  <c r="I80" i="4" s="1"/>
  <c r="H65" i="4"/>
  <c r="H68" i="4" s="1"/>
  <c r="I62" i="4" s="1"/>
  <c r="H47" i="4"/>
  <c r="H50" i="4" s="1"/>
  <c r="I44" i="4" s="1"/>
  <c r="I123" i="1" l="1"/>
  <c r="I136" i="1"/>
  <c r="J89" i="1"/>
  <c r="I140" i="1"/>
  <c r="I139" i="1"/>
  <c r="I138" i="1"/>
  <c r="F27" i="5"/>
  <c r="F34" i="4"/>
  <c r="F7" i="4"/>
  <c r="F30" i="4"/>
  <c r="F11" i="4" s="1"/>
  <c r="F8" i="4"/>
  <c r="F33" i="4"/>
  <c r="I137" i="4"/>
  <c r="I140" i="4" s="1"/>
  <c r="K134" i="4" s="1"/>
  <c r="I119" i="4"/>
  <c r="I122" i="4" s="1"/>
  <c r="K116" i="4" s="1"/>
  <c r="I101" i="4"/>
  <c r="I104" i="4" s="1"/>
  <c r="K98" i="4" s="1"/>
  <c r="I83" i="4"/>
  <c r="I86" i="4" s="1"/>
  <c r="K80" i="4" s="1"/>
  <c r="I65" i="4"/>
  <c r="I68" i="4" s="1"/>
  <c r="K62" i="4" s="1"/>
  <c r="I47" i="4"/>
  <c r="I50" i="4" s="1"/>
  <c r="K44" i="4" s="1"/>
  <c r="J99" i="1" l="1"/>
  <c r="J91" i="1"/>
  <c r="I128" i="1"/>
  <c r="I137" i="1"/>
  <c r="G27" i="4"/>
  <c r="F14" i="4"/>
  <c r="G26" i="4"/>
  <c r="F15" i="4"/>
  <c r="K137" i="4"/>
  <c r="K140" i="4" s="1"/>
  <c r="L134" i="4" s="1"/>
  <c r="K119" i="4"/>
  <c r="K122" i="4" s="1"/>
  <c r="L116" i="4" s="1"/>
  <c r="K101" i="4"/>
  <c r="K104" i="4" s="1"/>
  <c r="L98" i="4" s="1"/>
  <c r="K83" i="4"/>
  <c r="K86" i="4" s="1"/>
  <c r="L80" i="4" s="1"/>
  <c r="K65" i="4"/>
  <c r="K68" i="4" s="1"/>
  <c r="L62" i="4" s="1"/>
  <c r="K47" i="4"/>
  <c r="K50" i="4" s="1"/>
  <c r="L44" i="4" s="1"/>
  <c r="J135" i="1" l="1"/>
  <c r="J94" i="1"/>
  <c r="J97" i="1" s="1"/>
  <c r="J101" i="1" s="1"/>
  <c r="J121" i="1"/>
  <c r="F31" i="5"/>
  <c r="G34" i="4"/>
  <c r="G7" i="4"/>
  <c r="G30" i="4"/>
  <c r="G11" i="4" s="1"/>
  <c r="G8" i="4"/>
  <c r="G33" i="4"/>
  <c r="L137" i="4"/>
  <c r="L140" i="4" s="1"/>
  <c r="M134" i="4" s="1"/>
  <c r="L119" i="4"/>
  <c r="L122" i="4" s="1"/>
  <c r="M116" i="4" s="1"/>
  <c r="L101" i="4"/>
  <c r="L104" i="4" s="1"/>
  <c r="M98" i="4" s="1"/>
  <c r="L83" i="4"/>
  <c r="L86" i="4" s="1"/>
  <c r="M80" i="4" s="1"/>
  <c r="L65" i="4"/>
  <c r="L68" i="4" s="1"/>
  <c r="M62" i="4" s="1"/>
  <c r="L47" i="4"/>
  <c r="L50" i="4" s="1"/>
  <c r="M44" i="4" s="1"/>
  <c r="J123" i="1" l="1"/>
  <c r="J136" i="1"/>
  <c r="K89" i="1"/>
  <c r="J140" i="1"/>
  <c r="J139" i="1"/>
  <c r="J138" i="1"/>
  <c r="G27" i="5"/>
  <c r="H27" i="4"/>
  <c r="G14" i="4"/>
  <c r="H26" i="4"/>
  <c r="G15" i="4"/>
  <c r="M137" i="4"/>
  <c r="M140" i="4" s="1"/>
  <c r="N134" i="4" s="1"/>
  <c r="M119" i="4"/>
  <c r="M122" i="4" s="1"/>
  <c r="N116" i="4" s="1"/>
  <c r="M101" i="4"/>
  <c r="M104" i="4" s="1"/>
  <c r="N98" i="4" s="1"/>
  <c r="M83" i="4"/>
  <c r="M86" i="4" s="1"/>
  <c r="N80" i="4" s="1"/>
  <c r="M65" i="4"/>
  <c r="M68" i="4" s="1"/>
  <c r="N62" i="4" s="1"/>
  <c r="M47" i="4"/>
  <c r="M50" i="4" s="1"/>
  <c r="N44" i="4" s="1"/>
  <c r="K99" i="1" l="1"/>
  <c r="K91" i="1"/>
  <c r="J128" i="1"/>
  <c r="J137" i="1"/>
  <c r="H34" i="4"/>
  <c r="H7" i="4"/>
  <c r="H30" i="4"/>
  <c r="H11" i="4" s="1"/>
  <c r="H8" i="4"/>
  <c r="H33" i="4"/>
  <c r="N137" i="4"/>
  <c r="N140" i="4" s="1"/>
  <c r="O134" i="4" s="1"/>
  <c r="N119" i="4"/>
  <c r="N122" i="4" s="1"/>
  <c r="O116" i="4" s="1"/>
  <c r="N101" i="4"/>
  <c r="N104" i="4" s="1"/>
  <c r="O98" i="4" s="1"/>
  <c r="N83" i="4"/>
  <c r="N86" i="4" s="1"/>
  <c r="O80" i="4" s="1"/>
  <c r="N65" i="4"/>
  <c r="N68" i="4" s="1"/>
  <c r="O62" i="4" s="1"/>
  <c r="O65" i="4" s="1"/>
  <c r="O68" i="4" s="1"/>
  <c r="P62" i="4" s="1"/>
  <c r="P65" i="4" s="1"/>
  <c r="P68" i="4" s="1"/>
  <c r="Q62" i="4" s="1"/>
  <c r="Q65" i="4" s="1"/>
  <c r="Q68" i="4" s="1"/>
  <c r="R62" i="4" s="1"/>
  <c r="R65" i="4" s="1"/>
  <c r="R68" i="4" s="1"/>
  <c r="S62" i="4" s="1"/>
  <c r="S65" i="4" s="1"/>
  <c r="S68" i="4" s="1"/>
  <c r="T62" i="4" s="1"/>
  <c r="T65" i="4" s="1"/>
  <c r="T68" i="4" s="1"/>
  <c r="V62" i="4" s="1"/>
  <c r="V65" i="4" s="1"/>
  <c r="V68" i="4" s="1"/>
  <c r="W62" i="4" s="1"/>
  <c r="W65" i="4" s="1"/>
  <c r="W68" i="4" s="1"/>
  <c r="X62" i="4" s="1"/>
  <c r="X65" i="4" s="1"/>
  <c r="X68" i="4" s="1"/>
  <c r="Y62" i="4" s="1"/>
  <c r="Y65" i="4" s="1"/>
  <c r="Y68" i="4" s="1"/>
  <c r="Z62" i="4" s="1"/>
  <c r="Z65" i="4" s="1"/>
  <c r="Z68" i="4" s="1"/>
  <c r="AA62" i="4" s="1"/>
  <c r="N47" i="4"/>
  <c r="N50" i="4" s="1"/>
  <c r="K135" i="1" l="1"/>
  <c r="K94" i="1"/>
  <c r="K97" i="1" s="1"/>
  <c r="K101" i="1" s="1"/>
  <c r="K121" i="1"/>
  <c r="G31" i="5"/>
  <c r="I27" i="4"/>
  <c r="H14" i="4"/>
  <c r="I26" i="4"/>
  <c r="H15" i="4"/>
  <c r="O137" i="4"/>
  <c r="O140" i="4" s="1"/>
  <c r="P134" i="4" s="1"/>
  <c r="O119" i="4"/>
  <c r="O122" i="4" s="1"/>
  <c r="P116" i="4" s="1"/>
  <c r="O101" i="4"/>
  <c r="O104" i="4" s="1"/>
  <c r="P98" i="4" s="1"/>
  <c r="O83" i="4"/>
  <c r="O86" i="4" s="1"/>
  <c r="P80" i="4" s="1"/>
  <c r="AA65" i="4"/>
  <c r="AA68" i="4" s="1"/>
  <c r="AB62" i="4" s="1"/>
  <c r="O50" i="4"/>
  <c r="P44" i="4" s="1"/>
  <c r="K123" i="1" l="1"/>
  <c r="K136" i="1"/>
  <c r="L89" i="1"/>
  <c r="K140" i="1"/>
  <c r="K139" i="1"/>
  <c r="K138" i="1"/>
  <c r="H27" i="5"/>
  <c r="I34" i="4"/>
  <c r="I7" i="4"/>
  <c r="I30" i="4"/>
  <c r="I11" i="4" s="1"/>
  <c r="I8" i="4"/>
  <c r="I33" i="4"/>
  <c r="P137" i="4"/>
  <c r="P140" i="4" s="1"/>
  <c r="Q134" i="4" s="1"/>
  <c r="P119" i="4"/>
  <c r="P122" i="4" s="1"/>
  <c r="Q116" i="4" s="1"/>
  <c r="P101" i="4"/>
  <c r="P104" i="4" s="1"/>
  <c r="Q98" i="4" s="1"/>
  <c r="P83" i="4"/>
  <c r="P86" i="4" s="1"/>
  <c r="Q80" i="4" s="1"/>
  <c r="AB65" i="4"/>
  <c r="AB68" i="4" s="1"/>
  <c r="AC62" i="4" s="1"/>
  <c r="P47" i="4"/>
  <c r="P50" i="4" s="1"/>
  <c r="Q44" i="4" s="1"/>
  <c r="L99" i="1" l="1"/>
  <c r="L91" i="1"/>
  <c r="K128" i="1"/>
  <c r="K137" i="1"/>
  <c r="K27" i="4"/>
  <c r="I14" i="4"/>
  <c r="K26" i="4"/>
  <c r="I15" i="4"/>
  <c r="Q137" i="4"/>
  <c r="Q140" i="4" s="1"/>
  <c r="R134" i="4" s="1"/>
  <c r="Q119" i="4"/>
  <c r="Q122" i="4" s="1"/>
  <c r="R116" i="4" s="1"/>
  <c r="Q101" i="4"/>
  <c r="Q104" i="4" s="1"/>
  <c r="R98" i="4" s="1"/>
  <c r="Q83" i="4"/>
  <c r="Q86" i="4" s="1"/>
  <c r="R80" i="4" s="1"/>
  <c r="AC65" i="4"/>
  <c r="AC68" i="4" s="1"/>
  <c r="AD62" i="4" s="1"/>
  <c r="Q47" i="4"/>
  <c r="Q50" i="4" s="1"/>
  <c r="R44" i="4" s="1"/>
  <c r="L135" i="1" l="1"/>
  <c r="L94" i="1"/>
  <c r="L97" i="1" s="1"/>
  <c r="L101" i="1" s="1"/>
  <c r="L121" i="1"/>
  <c r="H31" i="5"/>
  <c r="K34" i="4"/>
  <c r="K7" i="4"/>
  <c r="K30" i="4"/>
  <c r="K11" i="4" s="1"/>
  <c r="K8" i="4"/>
  <c r="K33" i="4"/>
  <c r="R137" i="4"/>
  <c r="R140" i="4" s="1"/>
  <c r="S134" i="4" s="1"/>
  <c r="R119" i="4"/>
  <c r="R122" i="4" s="1"/>
  <c r="S116" i="4" s="1"/>
  <c r="R101" i="4"/>
  <c r="R104" i="4" s="1"/>
  <c r="S98" i="4" s="1"/>
  <c r="R83" i="4"/>
  <c r="R86" i="4" s="1"/>
  <c r="S80" i="4" s="1"/>
  <c r="AD65" i="4"/>
  <c r="AD68" i="4" s="1"/>
  <c r="AE62" i="4" s="1"/>
  <c r="R47" i="4"/>
  <c r="R50" i="4" s="1"/>
  <c r="S44" i="4" s="1"/>
  <c r="L123" i="1" l="1"/>
  <c r="L136" i="1"/>
  <c r="M89" i="1"/>
  <c r="L140" i="1"/>
  <c r="L139" i="1"/>
  <c r="L138" i="1"/>
  <c r="I27" i="5"/>
  <c r="L27" i="4"/>
  <c r="K14" i="4"/>
  <c r="L26" i="4"/>
  <c r="K15" i="4"/>
  <c r="S137" i="4"/>
  <c r="S140" i="4" s="1"/>
  <c r="T134" i="4" s="1"/>
  <c r="S119" i="4"/>
  <c r="S122" i="4" s="1"/>
  <c r="T116" i="4" s="1"/>
  <c r="S101" i="4"/>
  <c r="S104" i="4" s="1"/>
  <c r="T98" i="4" s="1"/>
  <c r="S83" i="4"/>
  <c r="S86" i="4" s="1"/>
  <c r="T80" i="4" s="1"/>
  <c r="AE65" i="4"/>
  <c r="AE68" i="4" s="1"/>
  <c r="AG62" i="4" s="1"/>
  <c r="S47" i="4"/>
  <c r="S50" i="4" s="1"/>
  <c r="T44" i="4" s="1"/>
  <c r="M99" i="1" l="1"/>
  <c r="M91" i="1"/>
  <c r="L128" i="1"/>
  <c r="L137" i="1"/>
  <c r="L34" i="4"/>
  <c r="L7" i="4"/>
  <c r="L30" i="4"/>
  <c r="L11" i="4" s="1"/>
  <c r="L8" i="4"/>
  <c r="L33" i="4"/>
  <c r="T137" i="4"/>
  <c r="T140" i="4" s="1"/>
  <c r="V134" i="4" s="1"/>
  <c r="T119" i="4"/>
  <c r="T122" i="4" s="1"/>
  <c r="V116" i="4" s="1"/>
  <c r="T101" i="4"/>
  <c r="T104" i="4" s="1"/>
  <c r="V98" i="4" s="1"/>
  <c r="T83" i="4"/>
  <c r="T86" i="4" s="1"/>
  <c r="V80" i="4" s="1"/>
  <c r="AG65" i="4"/>
  <c r="AG68" i="4" s="1"/>
  <c r="AH62" i="4" s="1"/>
  <c r="T47" i="4"/>
  <c r="T50" i="4" s="1"/>
  <c r="V44" i="4" s="1"/>
  <c r="M135" i="1" l="1"/>
  <c r="M94" i="1"/>
  <c r="M97" i="1" s="1"/>
  <c r="M101" i="1" s="1"/>
  <c r="M121" i="1"/>
  <c r="I31" i="5"/>
  <c r="M27" i="4"/>
  <c r="L14" i="4"/>
  <c r="M26" i="4"/>
  <c r="L15" i="4"/>
  <c r="V137" i="4"/>
  <c r="V140" i="4" s="1"/>
  <c r="W134" i="4" s="1"/>
  <c r="V119" i="4"/>
  <c r="V122" i="4" s="1"/>
  <c r="W116" i="4" s="1"/>
  <c r="V101" i="4"/>
  <c r="V104" i="4" s="1"/>
  <c r="W98" i="4" s="1"/>
  <c r="V83" i="4"/>
  <c r="V86" i="4" s="1"/>
  <c r="W80" i="4" s="1"/>
  <c r="AH65" i="4"/>
  <c r="AH68" i="4" s="1"/>
  <c r="AI62" i="4" s="1"/>
  <c r="V47" i="4"/>
  <c r="V50" i="4" s="1"/>
  <c r="W44" i="4" s="1"/>
  <c r="W47" i="4" s="1"/>
  <c r="M123" i="1" l="1"/>
  <c r="M136" i="1"/>
  <c r="M140" i="1"/>
  <c r="M139" i="1"/>
  <c r="M138" i="1"/>
  <c r="K27" i="5"/>
  <c r="M34" i="4"/>
  <c r="M7" i="4"/>
  <c r="M30" i="4"/>
  <c r="M11" i="4" s="1"/>
  <c r="M8" i="4"/>
  <c r="M33" i="4"/>
  <c r="W137" i="4"/>
  <c r="W140" i="4" s="1"/>
  <c r="X134" i="4" s="1"/>
  <c r="W119" i="4"/>
  <c r="W122" i="4" s="1"/>
  <c r="X116" i="4" s="1"/>
  <c r="W101" i="4"/>
  <c r="W104" i="4" s="1"/>
  <c r="X98" i="4" s="1"/>
  <c r="W83" i="4"/>
  <c r="W86" i="4" s="1"/>
  <c r="X80" i="4" s="1"/>
  <c r="AI65" i="4"/>
  <c r="AI68" i="4" s="1"/>
  <c r="AJ62" i="4" s="1"/>
  <c r="W50" i="4"/>
  <c r="X44" i="4" s="1"/>
  <c r="X47" i="4" s="1"/>
  <c r="M128" i="1" l="1"/>
  <c r="M137" i="1"/>
  <c r="N27" i="4"/>
  <c r="M14" i="4"/>
  <c r="N26" i="4"/>
  <c r="M15" i="4"/>
  <c r="X137" i="4"/>
  <c r="X140" i="4" s="1"/>
  <c r="Y134" i="4" s="1"/>
  <c r="X119" i="4"/>
  <c r="X122" i="4" s="1"/>
  <c r="Y116" i="4" s="1"/>
  <c r="X101" i="4"/>
  <c r="X104" i="4" s="1"/>
  <c r="Y98" i="4" s="1"/>
  <c r="X83" i="4"/>
  <c r="X86" i="4" s="1"/>
  <c r="Y80" i="4" s="1"/>
  <c r="AJ65" i="4"/>
  <c r="AJ68" i="4" s="1"/>
  <c r="AK62" i="4" s="1"/>
  <c r="X50" i="4"/>
  <c r="Y44" i="4" s="1"/>
  <c r="Y47" i="4" s="1"/>
  <c r="K31" i="5" l="1"/>
  <c r="N34" i="4"/>
  <c r="N7" i="4"/>
  <c r="N30" i="4"/>
  <c r="N11" i="4" s="1"/>
  <c r="N8" i="4"/>
  <c r="N33" i="4"/>
  <c r="Y137" i="4"/>
  <c r="Y140" i="4" s="1"/>
  <c r="Z134" i="4" s="1"/>
  <c r="Y119" i="4"/>
  <c r="Y122" i="4" s="1"/>
  <c r="Z116" i="4" s="1"/>
  <c r="Y101" i="4"/>
  <c r="Y104" i="4" s="1"/>
  <c r="Z98" i="4" s="1"/>
  <c r="Y83" i="4"/>
  <c r="Y86" i="4" s="1"/>
  <c r="Z80" i="4" s="1"/>
  <c r="AK65" i="4"/>
  <c r="AK68" i="4" s="1"/>
  <c r="AL62" i="4" s="1"/>
  <c r="Y50" i="4"/>
  <c r="Z44" i="4" s="1"/>
  <c r="Z47" i="4" s="1"/>
  <c r="L27" i="5" l="1"/>
  <c r="O27" i="4"/>
  <c r="N14" i="4"/>
  <c r="O26" i="4"/>
  <c r="N15" i="4"/>
  <c r="Z137" i="4"/>
  <c r="Z140" i="4" s="1"/>
  <c r="AA134" i="4" s="1"/>
  <c r="Z119" i="4"/>
  <c r="Z122" i="4" s="1"/>
  <c r="AA116" i="4" s="1"/>
  <c r="Z101" i="4"/>
  <c r="Z104" i="4" s="1"/>
  <c r="AA98" i="4" s="1"/>
  <c r="Z83" i="4"/>
  <c r="Z86" i="4" s="1"/>
  <c r="AA80" i="4" s="1"/>
  <c r="AL65" i="4"/>
  <c r="AL68" i="4" s="1"/>
  <c r="AM62" i="4" s="1"/>
  <c r="Z50" i="4"/>
  <c r="AA44" i="4" s="1"/>
  <c r="AA47" i="4" s="1"/>
  <c r="O34" i="4" l="1"/>
  <c r="O7" i="4"/>
  <c r="O30" i="4"/>
  <c r="O11" i="4" s="1"/>
  <c r="O8" i="4"/>
  <c r="O33" i="4"/>
  <c r="AA137" i="4"/>
  <c r="AA140" i="4" s="1"/>
  <c r="AB134" i="4" s="1"/>
  <c r="AA119" i="4"/>
  <c r="AA122" i="4" s="1"/>
  <c r="AB116" i="4" s="1"/>
  <c r="AA101" i="4"/>
  <c r="AA104" i="4" s="1"/>
  <c r="AB98" i="4" s="1"/>
  <c r="AA83" i="4"/>
  <c r="AA86" i="4" s="1"/>
  <c r="AB80" i="4" s="1"/>
  <c r="AM65" i="4"/>
  <c r="AM68" i="4" s="1"/>
  <c r="AN62" i="4" s="1"/>
  <c r="AA50" i="4"/>
  <c r="AB44" i="4" s="1"/>
  <c r="AB47" i="4" s="1"/>
  <c r="L31" i="5" l="1"/>
  <c r="P27" i="4"/>
  <c r="O14" i="4"/>
  <c r="P26" i="4"/>
  <c r="O15" i="4"/>
  <c r="AB137" i="4"/>
  <c r="AB140" i="4" s="1"/>
  <c r="AC134" i="4" s="1"/>
  <c r="AB119" i="4"/>
  <c r="AB122" i="4" s="1"/>
  <c r="AC116" i="4" s="1"/>
  <c r="AB101" i="4"/>
  <c r="AB104" i="4" s="1"/>
  <c r="AC98" i="4" s="1"/>
  <c r="AB83" i="4"/>
  <c r="AB86" i="4" s="1"/>
  <c r="AC80" i="4" s="1"/>
  <c r="AN65" i="4"/>
  <c r="AN68" i="4" s="1"/>
  <c r="AO62" i="4" s="1"/>
  <c r="AB50" i="4"/>
  <c r="AC44" i="4" s="1"/>
  <c r="AC47" i="4" s="1"/>
  <c r="M27" i="5" l="1"/>
  <c r="P34" i="4"/>
  <c r="P7" i="4"/>
  <c r="P30" i="4"/>
  <c r="P11" i="4" s="1"/>
  <c r="P8" i="4"/>
  <c r="P33" i="4"/>
  <c r="AC137" i="4"/>
  <c r="AC140" i="4" s="1"/>
  <c r="AD134" i="4" s="1"/>
  <c r="AC119" i="4"/>
  <c r="AC122" i="4" s="1"/>
  <c r="AD116" i="4" s="1"/>
  <c r="AC101" i="4"/>
  <c r="AC104" i="4" s="1"/>
  <c r="AD98" i="4" s="1"/>
  <c r="AC83" i="4"/>
  <c r="AC86" i="4" s="1"/>
  <c r="AD80" i="4" s="1"/>
  <c r="AO65" i="4"/>
  <c r="AO68" i="4" s="1"/>
  <c r="AP62" i="4" s="1"/>
  <c r="AC50" i="4"/>
  <c r="AD44" i="4" s="1"/>
  <c r="AD47" i="4" s="1"/>
  <c r="Q27" i="4" l="1"/>
  <c r="P14" i="4"/>
  <c r="Q26" i="4"/>
  <c r="P15" i="4"/>
  <c r="AD137" i="4"/>
  <c r="AD140" i="4" s="1"/>
  <c r="AE134" i="4" s="1"/>
  <c r="AD119" i="4"/>
  <c r="AD122" i="4" s="1"/>
  <c r="AE116" i="4" s="1"/>
  <c r="AD101" i="4"/>
  <c r="AD104" i="4" s="1"/>
  <c r="AE98" i="4" s="1"/>
  <c r="AD83" i="4"/>
  <c r="AD86" i="4" s="1"/>
  <c r="AE80" i="4" s="1"/>
  <c r="AP65" i="4"/>
  <c r="AP68" i="4" s="1"/>
  <c r="AR62" i="4" s="1"/>
  <c r="AD50" i="4"/>
  <c r="AE44" i="4" s="1"/>
  <c r="AE47" i="4" s="1"/>
  <c r="M31" i="5" l="1"/>
  <c r="Q34" i="4"/>
  <c r="Q7" i="4"/>
  <c r="Q30" i="4"/>
  <c r="Q11" i="4" s="1"/>
  <c r="Q8" i="4"/>
  <c r="Q33" i="4"/>
  <c r="AE137" i="4"/>
  <c r="AE140" i="4" s="1"/>
  <c r="AG134" i="4" s="1"/>
  <c r="AE119" i="4"/>
  <c r="AE122" i="4" s="1"/>
  <c r="AG116" i="4" s="1"/>
  <c r="AE101" i="4"/>
  <c r="AE104" i="4" s="1"/>
  <c r="AG98" i="4" s="1"/>
  <c r="AE83" i="4"/>
  <c r="AE86" i="4" s="1"/>
  <c r="AG80" i="4" s="1"/>
  <c r="AR65" i="4"/>
  <c r="AR68" i="4" s="1"/>
  <c r="AS62" i="4" s="1"/>
  <c r="AE50" i="4"/>
  <c r="AG44" i="4" s="1"/>
  <c r="AG47" i="4" s="1"/>
  <c r="N27" i="5" l="1"/>
  <c r="R27" i="4"/>
  <c r="Q14" i="4"/>
  <c r="R26" i="4"/>
  <c r="Q15" i="4"/>
  <c r="AG137" i="4"/>
  <c r="AG140" i="4" s="1"/>
  <c r="AH134" i="4" s="1"/>
  <c r="AG119" i="4"/>
  <c r="AG122" i="4" s="1"/>
  <c r="AH116" i="4" s="1"/>
  <c r="AG101" i="4"/>
  <c r="AG104" i="4" s="1"/>
  <c r="AH98" i="4" s="1"/>
  <c r="AG83" i="4"/>
  <c r="AG86" i="4" s="1"/>
  <c r="AH80" i="4" s="1"/>
  <c r="AS65" i="4"/>
  <c r="AS68" i="4" s="1"/>
  <c r="AT62" i="4" s="1"/>
  <c r="AG50" i="4"/>
  <c r="AH44" i="4" s="1"/>
  <c r="AH47" i="4" s="1"/>
  <c r="R34" i="4" l="1"/>
  <c r="R7" i="4"/>
  <c r="R30" i="4"/>
  <c r="R11" i="4" s="1"/>
  <c r="R8" i="4"/>
  <c r="R33" i="4"/>
  <c r="AH137" i="4"/>
  <c r="AH140" i="4" s="1"/>
  <c r="AI134" i="4" s="1"/>
  <c r="AH119" i="4"/>
  <c r="AH122" i="4" s="1"/>
  <c r="AI116" i="4" s="1"/>
  <c r="AH101" i="4"/>
  <c r="AH104" i="4" s="1"/>
  <c r="AI98" i="4" s="1"/>
  <c r="AH83" i="4"/>
  <c r="AH86" i="4" s="1"/>
  <c r="AI80" i="4" s="1"/>
  <c r="AT65" i="4"/>
  <c r="AT68" i="4" s="1"/>
  <c r="AU62" i="4" s="1"/>
  <c r="AH50" i="4"/>
  <c r="AI44" i="4" s="1"/>
  <c r="AI47" i="4" s="1"/>
  <c r="N31" i="5" l="1"/>
  <c r="S27" i="4"/>
  <c r="R14" i="4"/>
  <c r="S26" i="4"/>
  <c r="R15" i="4"/>
  <c r="AI137" i="4"/>
  <c r="AI140" i="4" s="1"/>
  <c r="AJ134" i="4" s="1"/>
  <c r="AI119" i="4"/>
  <c r="AI122" i="4" s="1"/>
  <c r="AJ116" i="4" s="1"/>
  <c r="AI101" i="4"/>
  <c r="AI104" i="4" s="1"/>
  <c r="AJ98" i="4" s="1"/>
  <c r="AI83" i="4"/>
  <c r="AI86" i="4" s="1"/>
  <c r="AJ80" i="4" s="1"/>
  <c r="AU65" i="4"/>
  <c r="AU68" i="4" s="1"/>
  <c r="AV62" i="4" s="1"/>
  <c r="AI50" i="4"/>
  <c r="AJ44" i="4" s="1"/>
  <c r="AJ47" i="4" s="1"/>
  <c r="O27" i="5" l="1"/>
  <c r="S34" i="4"/>
  <c r="S7" i="4"/>
  <c r="S30" i="4"/>
  <c r="S11" i="4" s="1"/>
  <c r="S8" i="4"/>
  <c r="S33" i="4"/>
  <c r="AJ137" i="4"/>
  <c r="AJ140" i="4" s="1"/>
  <c r="AK134" i="4" s="1"/>
  <c r="AJ119" i="4"/>
  <c r="AJ122" i="4" s="1"/>
  <c r="AK116" i="4" s="1"/>
  <c r="AJ101" i="4"/>
  <c r="AJ104" i="4" s="1"/>
  <c r="AK98" i="4" s="1"/>
  <c r="AJ83" i="4"/>
  <c r="AJ86" i="4" s="1"/>
  <c r="AK80" i="4" s="1"/>
  <c r="AV65" i="4"/>
  <c r="AV68" i="4" s="1"/>
  <c r="AW62" i="4" s="1"/>
  <c r="AJ50" i="4"/>
  <c r="AK44" i="4" s="1"/>
  <c r="AK47" i="4" s="1"/>
  <c r="T27" i="4" l="1"/>
  <c r="S14" i="4"/>
  <c r="T26" i="4"/>
  <c r="S15" i="4"/>
  <c r="AK137" i="4"/>
  <c r="AK140" i="4" s="1"/>
  <c r="AL134" i="4" s="1"/>
  <c r="AK119" i="4"/>
  <c r="AK122" i="4" s="1"/>
  <c r="AL116" i="4" s="1"/>
  <c r="AK101" i="4"/>
  <c r="AK104" i="4" s="1"/>
  <c r="AL98" i="4" s="1"/>
  <c r="AK83" i="4"/>
  <c r="AK86" i="4" s="1"/>
  <c r="AL80" i="4" s="1"/>
  <c r="AW65" i="4"/>
  <c r="AW68" i="4" s="1"/>
  <c r="AX62" i="4" s="1"/>
  <c r="AK50" i="4"/>
  <c r="AL44" i="4" s="1"/>
  <c r="AL47" i="4" s="1"/>
  <c r="O31" i="5" l="1"/>
  <c r="T34" i="4"/>
  <c r="T7" i="4"/>
  <c r="T30" i="4"/>
  <c r="T11" i="4" s="1"/>
  <c r="T8" i="4"/>
  <c r="T33" i="4"/>
  <c r="AL137" i="4"/>
  <c r="AL140" i="4" s="1"/>
  <c r="AM134" i="4" s="1"/>
  <c r="AL119" i="4"/>
  <c r="AL122" i="4" s="1"/>
  <c r="AM116" i="4" s="1"/>
  <c r="AL101" i="4"/>
  <c r="AL104" i="4" s="1"/>
  <c r="AM98" i="4" s="1"/>
  <c r="AL83" i="4"/>
  <c r="AL86" i="4" s="1"/>
  <c r="AM80" i="4" s="1"/>
  <c r="AX65" i="4"/>
  <c r="AX68" i="4" s="1"/>
  <c r="AY62" i="4" s="1"/>
  <c r="AL50" i="4"/>
  <c r="AM44" i="4" s="1"/>
  <c r="AM47" i="4" s="1"/>
  <c r="P27" i="5" l="1"/>
  <c r="V27" i="4"/>
  <c r="T14" i="4"/>
  <c r="V26" i="4"/>
  <c r="T15" i="4"/>
  <c r="AM137" i="4"/>
  <c r="AM140" i="4" s="1"/>
  <c r="AN134" i="4" s="1"/>
  <c r="AM119" i="4"/>
  <c r="AM122" i="4" s="1"/>
  <c r="AN116" i="4" s="1"/>
  <c r="AM101" i="4"/>
  <c r="AM104" i="4" s="1"/>
  <c r="AN98" i="4" s="1"/>
  <c r="AM83" i="4"/>
  <c r="AM86" i="4" s="1"/>
  <c r="AN80" i="4" s="1"/>
  <c r="AY65" i="4"/>
  <c r="AY68" i="4" s="1"/>
  <c r="AZ62" i="4" s="1"/>
  <c r="AM50" i="4"/>
  <c r="AN44" i="4" s="1"/>
  <c r="AN47" i="4" s="1"/>
  <c r="V34" i="4" l="1"/>
  <c r="V7" i="4"/>
  <c r="V30" i="4"/>
  <c r="V11" i="4" s="1"/>
  <c r="V8" i="4"/>
  <c r="V33" i="4"/>
  <c r="AN137" i="4"/>
  <c r="AN140" i="4" s="1"/>
  <c r="AO134" i="4" s="1"/>
  <c r="AN119" i="4"/>
  <c r="AN122" i="4" s="1"/>
  <c r="AO116" i="4" s="1"/>
  <c r="AN101" i="4"/>
  <c r="AN104" i="4" s="1"/>
  <c r="AO98" i="4" s="1"/>
  <c r="AN83" i="4"/>
  <c r="AN86" i="4" s="1"/>
  <c r="AO80" i="4" s="1"/>
  <c r="AZ65" i="4"/>
  <c r="AZ68" i="4" s="1"/>
  <c r="BA62" i="4" s="1"/>
  <c r="AN50" i="4"/>
  <c r="AO44" i="4" s="1"/>
  <c r="AO47" i="4" s="1"/>
  <c r="P31" i="5" l="1"/>
  <c r="W27" i="4"/>
  <c r="V14" i="4"/>
  <c r="W26" i="4"/>
  <c r="V15" i="4"/>
  <c r="AO137" i="4"/>
  <c r="AO140" i="4" s="1"/>
  <c r="AP134" i="4" s="1"/>
  <c r="AO119" i="4"/>
  <c r="AO122" i="4" s="1"/>
  <c r="AP116" i="4" s="1"/>
  <c r="AO101" i="4"/>
  <c r="AO104" i="4" s="1"/>
  <c r="AP98" i="4" s="1"/>
  <c r="AO83" i="4"/>
  <c r="AO86" i="4" s="1"/>
  <c r="AP80" i="4" s="1"/>
  <c r="BA65" i="4"/>
  <c r="BA68" i="4" s="1"/>
  <c r="AO50" i="4"/>
  <c r="AP44" i="4" s="1"/>
  <c r="AP47" i="4" s="1"/>
  <c r="Q27" i="5" l="1"/>
  <c r="W34" i="4"/>
  <c r="W7" i="4"/>
  <c r="W30" i="4"/>
  <c r="W11" i="4" s="1"/>
  <c r="W8" i="4"/>
  <c r="W33" i="4"/>
  <c r="AP137" i="4"/>
  <c r="AP140" i="4" s="1"/>
  <c r="AR134" i="4" s="1"/>
  <c r="AP119" i="4"/>
  <c r="AP122" i="4" s="1"/>
  <c r="AR116" i="4" s="1"/>
  <c r="AP101" i="4"/>
  <c r="AP104" i="4" s="1"/>
  <c r="AR98" i="4" s="1"/>
  <c r="AP83" i="4"/>
  <c r="AP86" i="4" s="1"/>
  <c r="AR80" i="4" s="1"/>
  <c r="AP50" i="4"/>
  <c r="AR44" i="4" s="1"/>
  <c r="AR47" i="4" s="1"/>
  <c r="X27" i="4" l="1"/>
  <c r="W14" i="4"/>
  <c r="X26" i="4"/>
  <c r="W15" i="4"/>
  <c r="AR137" i="4"/>
  <c r="AR140" i="4" s="1"/>
  <c r="AS134" i="4" s="1"/>
  <c r="AR119" i="4"/>
  <c r="AR122" i="4" s="1"/>
  <c r="AS116" i="4" s="1"/>
  <c r="AR101" i="4"/>
  <c r="AR104" i="4" s="1"/>
  <c r="AS98" i="4" s="1"/>
  <c r="AR83" i="4"/>
  <c r="AR86" i="4" s="1"/>
  <c r="AS80" i="4" s="1"/>
  <c r="AR50" i="4"/>
  <c r="AS44" i="4" s="1"/>
  <c r="AS47" i="4" s="1"/>
  <c r="Q31" i="5" l="1"/>
  <c r="X34" i="4"/>
  <c r="X7" i="4"/>
  <c r="X30" i="4"/>
  <c r="X11" i="4" s="1"/>
  <c r="X8" i="4"/>
  <c r="X33" i="4"/>
  <c r="AS137" i="4"/>
  <c r="AS140" i="4" s="1"/>
  <c r="AT134" i="4" s="1"/>
  <c r="AS119" i="4"/>
  <c r="AS122" i="4" s="1"/>
  <c r="AT116" i="4" s="1"/>
  <c r="AS101" i="4"/>
  <c r="AS104" i="4" s="1"/>
  <c r="AT98" i="4" s="1"/>
  <c r="AS83" i="4"/>
  <c r="AS86" i="4" s="1"/>
  <c r="AT80" i="4" s="1"/>
  <c r="AS50" i="4"/>
  <c r="AT44" i="4" s="1"/>
  <c r="AT47" i="4" s="1"/>
  <c r="R27" i="5" l="1"/>
  <c r="Y27" i="4"/>
  <c r="X14" i="4"/>
  <c r="Y26" i="4"/>
  <c r="X15" i="4"/>
  <c r="AT137" i="4"/>
  <c r="AT140" i="4" s="1"/>
  <c r="AU134" i="4" s="1"/>
  <c r="AT119" i="4"/>
  <c r="AT122" i="4" s="1"/>
  <c r="AU116" i="4" s="1"/>
  <c r="AT101" i="4"/>
  <c r="AT104" i="4" s="1"/>
  <c r="AU98" i="4" s="1"/>
  <c r="AT83" i="4"/>
  <c r="AT86" i="4" s="1"/>
  <c r="AU80" i="4" s="1"/>
  <c r="AT50" i="4"/>
  <c r="AU44" i="4" s="1"/>
  <c r="AU47" i="4" s="1"/>
  <c r="Y34" i="4" l="1"/>
  <c r="Y7" i="4"/>
  <c r="Y30" i="4"/>
  <c r="Y11" i="4" s="1"/>
  <c r="Y8" i="4"/>
  <c r="Y33" i="4"/>
  <c r="AU137" i="4"/>
  <c r="AU140" i="4" s="1"/>
  <c r="AV134" i="4" s="1"/>
  <c r="AU119" i="4"/>
  <c r="AU122" i="4" s="1"/>
  <c r="AV116" i="4" s="1"/>
  <c r="AU101" i="4"/>
  <c r="AU104" i="4" s="1"/>
  <c r="AV98" i="4" s="1"/>
  <c r="AU83" i="4"/>
  <c r="AU86" i="4" s="1"/>
  <c r="AV80" i="4" s="1"/>
  <c r="AU50" i="4"/>
  <c r="AV44" i="4" s="1"/>
  <c r="AV47" i="4" s="1"/>
  <c r="R31" i="5" l="1"/>
  <c r="Z27" i="4"/>
  <c r="Y14" i="4"/>
  <c r="Z26" i="4"/>
  <c r="Y15" i="4"/>
  <c r="AV137" i="4"/>
  <c r="AV140" i="4" s="1"/>
  <c r="AW134" i="4" s="1"/>
  <c r="AV119" i="4"/>
  <c r="AV122" i="4" s="1"/>
  <c r="AW116" i="4" s="1"/>
  <c r="AV101" i="4"/>
  <c r="AV104" i="4" s="1"/>
  <c r="AW98" i="4" s="1"/>
  <c r="AV83" i="4"/>
  <c r="AV86" i="4" s="1"/>
  <c r="AW80" i="4" s="1"/>
  <c r="AV50" i="4"/>
  <c r="AW44" i="4" s="1"/>
  <c r="AW47" i="4" s="1"/>
  <c r="S27" i="5" l="1"/>
  <c r="Z34" i="4"/>
  <c r="Z7" i="4"/>
  <c r="Z30" i="4"/>
  <c r="Z11" i="4" s="1"/>
  <c r="Z8" i="4"/>
  <c r="Z33" i="4"/>
  <c r="AW137" i="4"/>
  <c r="AW140" i="4" s="1"/>
  <c r="AX134" i="4" s="1"/>
  <c r="AW119" i="4"/>
  <c r="AW122" i="4" s="1"/>
  <c r="AX116" i="4" s="1"/>
  <c r="AW101" i="4"/>
  <c r="AW104" i="4" s="1"/>
  <c r="AX98" i="4" s="1"/>
  <c r="AW83" i="4"/>
  <c r="AW86" i="4" s="1"/>
  <c r="AX80" i="4" s="1"/>
  <c r="AW50" i="4"/>
  <c r="AX44" i="4" s="1"/>
  <c r="AX47" i="4" s="1"/>
  <c r="AA27" i="4" l="1"/>
  <c r="Z14" i="4"/>
  <c r="AA26" i="4"/>
  <c r="Z15" i="4"/>
  <c r="AX137" i="4"/>
  <c r="AX140" i="4" s="1"/>
  <c r="AY134" i="4" s="1"/>
  <c r="AX119" i="4"/>
  <c r="AX122" i="4" s="1"/>
  <c r="AY116" i="4" s="1"/>
  <c r="AX101" i="4"/>
  <c r="AX104" i="4" s="1"/>
  <c r="AY98" i="4" s="1"/>
  <c r="AX83" i="4"/>
  <c r="AX86" i="4" s="1"/>
  <c r="AY80" i="4" s="1"/>
  <c r="AX50" i="4"/>
  <c r="AY44" i="4" s="1"/>
  <c r="AY47" i="4" s="1"/>
  <c r="S31" i="5" l="1"/>
  <c r="AA34" i="4"/>
  <c r="AA7" i="4"/>
  <c r="AA30" i="4"/>
  <c r="AA11" i="4" s="1"/>
  <c r="AA8" i="4"/>
  <c r="AA33" i="4"/>
  <c r="AY137" i="4"/>
  <c r="AY140" i="4" s="1"/>
  <c r="AZ134" i="4" s="1"/>
  <c r="AY119" i="4"/>
  <c r="AY122" i="4" s="1"/>
  <c r="AZ116" i="4" s="1"/>
  <c r="AY101" i="4"/>
  <c r="AY104" i="4" s="1"/>
  <c r="AZ98" i="4" s="1"/>
  <c r="AY83" i="4"/>
  <c r="AY86" i="4" s="1"/>
  <c r="AZ80" i="4" s="1"/>
  <c r="AY50" i="4"/>
  <c r="AZ44" i="4" s="1"/>
  <c r="AZ47" i="4" s="1"/>
  <c r="T27" i="5" l="1"/>
  <c r="AB27" i="4"/>
  <c r="AA14" i="4"/>
  <c r="AB26" i="4"/>
  <c r="AA15" i="4"/>
  <c r="AZ137" i="4"/>
  <c r="AZ140" i="4" s="1"/>
  <c r="BA134" i="4" s="1"/>
  <c r="AZ119" i="4"/>
  <c r="AZ122" i="4" s="1"/>
  <c r="BA116" i="4" s="1"/>
  <c r="AZ101" i="4"/>
  <c r="AZ104" i="4" s="1"/>
  <c r="BA98" i="4" s="1"/>
  <c r="AZ83" i="4"/>
  <c r="AZ86" i="4" s="1"/>
  <c r="BA80" i="4" s="1"/>
  <c r="AZ50" i="4"/>
  <c r="BA44" i="4" s="1"/>
  <c r="BA47" i="4" s="1"/>
  <c r="AB34" i="4" l="1"/>
  <c r="AB7" i="4"/>
  <c r="AB30" i="4"/>
  <c r="AB11" i="4" s="1"/>
  <c r="AB8" i="4"/>
  <c r="AB33" i="4"/>
  <c r="BA137" i="4"/>
  <c r="BA140" i="4" s="1"/>
  <c r="BA119" i="4"/>
  <c r="BA122" i="4" s="1"/>
  <c r="BA101" i="4"/>
  <c r="BA104" i="4" s="1"/>
  <c r="BA83" i="4"/>
  <c r="BA86" i="4" s="1"/>
  <c r="BA50" i="4"/>
  <c r="T31" i="5" l="1"/>
  <c r="AC27" i="4"/>
  <c r="AB14" i="4"/>
  <c r="AC26" i="4"/>
  <c r="AB15" i="4"/>
  <c r="V27" i="5" l="1"/>
  <c r="AC34" i="4"/>
  <c r="AC7" i="4"/>
  <c r="AC30" i="4"/>
  <c r="AC11" i="4" s="1"/>
  <c r="AC8" i="4"/>
  <c r="AC33" i="4"/>
  <c r="AD27" i="4" l="1"/>
  <c r="AC14" i="4"/>
  <c r="AD26" i="4"/>
  <c r="AC15" i="4"/>
  <c r="V31" i="5" l="1"/>
  <c r="AD34" i="4"/>
  <c r="AD7" i="4"/>
  <c r="AD30" i="4"/>
  <c r="AD11" i="4" s="1"/>
  <c r="AD8" i="4"/>
  <c r="AD33" i="4"/>
  <c r="W27" i="5" l="1"/>
  <c r="AE27" i="4"/>
  <c r="AD14" i="4"/>
  <c r="AE26" i="4"/>
  <c r="AD15" i="4"/>
  <c r="AE34" i="4" l="1"/>
  <c r="AE7" i="4"/>
  <c r="AE30" i="4"/>
  <c r="AE11" i="4" s="1"/>
  <c r="AE8" i="4"/>
  <c r="AE33" i="4"/>
  <c r="W31" i="5" l="1"/>
  <c r="AG27" i="4"/>
  <c r="AE14" i="4"/>
  <c r="AG26" i="4"/>
  <c r="AE15" i="4"/>
  <c r="X27" i="5" l="1"/>
  <c r="AG34" i="4"/>
  <c r="AG7" i="4"/>
  <c r="AG30" i="4"/>
  <c r="AG11" i="4" s="1"/>
  <c r="AG8" i="4"/>
  <c r="AG33" i="4"/>
  <c r="AH27" i="4" l="1"/>
  <c r="AG14" i="4"/>
  <c r="AH26" i="4"/>
  <c r="AG15" i="4"/>
  <c r="X31" i="5" l="1"/>
  <c r="AH34" i="4"/>
  <c r="AH7" i="4"/>
  <c r="AH30" i="4"/>
  <c r="AH11" i="4" s="1"/>
  <c r="AH8" i="4"/>
  <c r="AH33" i="4"/>
  <c r="Y27" i="5" l="1"/>
  <c r="AI27" i="4"/>
  <c r="AH14" i="4"/>
  <c r="AI26" i="4"/>
  <c r="AH15" i="4"/>
  <c r="AI34" i="4" l="1"/>
  <c r="AI7" i="4"/>
  <c r="AI30" i="4"/>
  <c r="AI11" i="4" s="1"/>
  <c r="AI8" i="4"/>
  <c r="AI33" i="4"/>
  <c r="Y31" i="5" l="1"/>
  <c r="AJ27" i="4"/>
  <c r="AI14" i="4"/>
  <c r="AJ26" i="4"/>
  <c r="AI15" i="4"/>
  <c r="Z27" i="5" l="1"/>
  <c r="AJ34" i="4"/>
  <c r="AJ7" i="4"/>
  <c r="AJ30" i="4"/>
  <c r="AJ11" i="4" s="1"/>
  <c r="AJ8" i="4"/>
  <c r="AJ33" i="4"/>
  <c r="AK27" i="4" l="1"/>
  <c r="AJ14" i="4"/>
  <c r="AK26" i="4"/>
  <c r="AJ15" i="4"/>
  <c r="Z31" i="5" l="1"/>
  <c r="AK34" i="4"/>
  <c r="AK7" i="4"/>
  <c r="AK30" i="4"/>
  <c r="AK11" i="4" s="1"/>
  <c r="AK8" i="4"/>
  <c r="AK33" i="4"/>
  <c r="AA27" i="5" l="1"/>
  <c r="AL27" i="4"/>
  <c r="AK14" i="4"/>
  <c r="AL26" i="4"/>
  <c r="AK15" i="4"/>
  <c r="AL34" i="4" l="1"/>
  <c r="AL7" i="4"/>
  <c r="AL30" i="4"/>
  <c r="AL11" i="4" s="1"/>
  <c r="AL8" i="4"/>
  <c r="AL33" i="4"/>
  <c r="AA31" i="5" l="1"/>
  <c r="AM27" i="4"/>
  <c r="AL14" i="4"/>
  <c r="AM26" i="4"/>
  <c r="AL15" i="4"/>
  <c r="AB27" i="5" l="1"/>
  <c r="AM34" i="4"/>
  <c r="AM7" i="4"/>
  <c r="AM30" i="4"/>
  <c r="AM11" i="4" s="1"/>
  <c r="AM8" i="4"/>
  <c r="AM33" i="4"/>
  <c r="AN27" i="4" l="1"/>
  <c r="AM14" i="4"/>
  <c r="AN26" i="4"/>
  <c r="AM15" i="4"/>
  <c r="AB31" i="5" l="1"/>
  <c r="AN34" i="4"/>
  <c r="AN7" i="4"/>
  <c r="AN30" i="4"/>
  <c r="AN11" i="4" s="1"/>
  <c r="AN8" i="4"/>
  <c r="AN33" i="4"/>
  <c r="AC27" i="5" l="1"/>
  <c r="AO27" i="4"/>
  <c r="AN14" i="4"/>
  <c r="AO26" i="4"/>
  <c r="AN15" i="4"/>
  <c r="AO34" i="4" l="1"/>
  <c r="AO7" i="4"/>
  <c r="AO30" i="4"/>
  <c r="AO11" i="4" s="1"/>
  <c r="AO8" i="4"/>
  <c r="AO33" i="4"/>
  <c r="AC31" i="5" l="1"/>
  <c r="AP27" i="4"/>
  <c r="AO14" i="4"/>
  <c r="AP26" i="4"/>
  <c r="AO15" i="4"/>
  <c r="AD27" i="5" l="1"/>
  <c r="AP34" i="4"/>
  <c r="AP7" i="4"/>
  <c r="AP30" i="4"/>
  <c r="AP11" i="4" s="1"/>
  <c r="AP8" i="4"/>
  <c r="AP33" i="4"/>
  <c r="AR27" i="4" l="1"/>
  <c r="AP14" i="4"/>
  <c r="AR26" i="4"/>
  <c r="AP15" i="4"/>
  <c r="AD31" i="5" l="1"/>
  <c r="AR34" i="4"/>
  <c r="AR7" i="4"/>
  <c r="AR30" i="4"/>
  <c r="AR11" i="4" s="1"/>
  <c r="AR8" i="4"/>
  <c r="AR33" i="4"/>
  <c r="AE27" i="5" l="1"/>
  <c r="AS27" i="4"/>
  <c r="AR14" i="4"/>
  <c r="AS26" i="4"/>
  <c r="AR15" i="4"/>
  <c r="AS34" i="4" l="1"/>
  <c r="AS7" i="4"/>
  <c r="AS30" i="4"/>
  <c r="AS11" i="4" s="1"/>
  <c r="AS8" i="4"/>
  <c r="AS33" i="4"/>
  <c r="AE31" i="5" l="1"/>
  <c r="AT27" i="4"/>
  <c r="AS14" i="4"/>
  <c r="AT26" i="4"/>
  <c r="AS15" i="4"/>
  <c r="AG27" i="5" l="1"/>
  <c r="AT34" i="4"/>
  <c r="AT7" i="4"/>
  <c r="AT30" i="4"/>
  <c r="AT11" i="4" s="1"/>
  <c r="AT8" i="4"/>
  <c r="AT33" i="4"/>
  <c r="AU27" i="4" l="1"/>
  <c r="AT14" i="4"/>
  <c r="AU26" i="4"/>
  <c r="AT15" i="4"/>
  <c r="AG31" i="5" l="1"/>
  <c r="AU34" i="4"/>
  <c r="AU7" i="4"/>
  <c r="AU30" i="4"/>
  <c r="AU11" i="4" s="1"/>
  <c r="AU8" i="4"/>
  <c r="AU33" i="4"/>
  <c r="AH27" i="5" l="1"/>
  <c r="AV27" i="4"/>
  <c r="AU14" i="4"/>
  <c r="AV26" i="4"/>
  <c r="AU15" i="4"/>
  <c r="AV34" i="4" l="1"/>
  <c r="AV7" i="4"/>
  <c r="AV30" i="4"/>
  <c r="AV11" i="4" s="1"/>
  <c r="AV8" i="4"/>
  <c r="AV33" i="4"/>
  <c r="AH31" i="5" l="1"/>
  <c r="AW27" i="4"/>
  <c r="AV14" i="4"/>
  <c r="AW26" i="4"/>
  <c r="AV15" i="4"/>
  <c r="AI27" i="5" l="1"/>
  <c r="AW34" i="4"/>
  <c r="AW7" i="4"/>
  <c r="AW30" i="4"/>
  <c r="AW11" i="4" s="1"/>
  <c r="AW8" i="4"/>
  <c r="AW33" i="4"/>
  <c r="AX27" i="4" l="1"/>
  <c r="AW14" i="4"/>
  <c r="AX26" i="4"/>
  <c r="AW15" i="4"/>
  <c r="AI31" i="5" l="1"/>
  <c r="AX34" i="4"/>
  <c r="AX7" i="4"/>
  <c r="AX30" i="4"/>
  <c r="AX11" i="4" s="1"/>
  <c r="AX8" i="4"/>
  <c r="AX33" i="4"/>
  <c r="AJ27" i="5" l="1"/>
  <c r="AY27" i="4"/>
  <c r="AX14" i="4"/>
  <c r="AY26" i="4"/>
  <c r="AX15" i="4"/>
  <c r="AY34" i="4" l="1"/>
  <c r="AY7" i="4"/>
  <c r="AY30" i="4"/>
  <c r="AY11" i="4" s="1"/>
  <c r="AY8" i="4"/>
  <c r="AY33" i="4"/>
  <c r="AJ31" i="5" l="1"/>
  <c r="AZ27" i="4"/>
  <c r="AY14" i="4"/>
  <c r="AZ26" i="4"/>
  <c r="AY15" i="4"/>
  <c r="AK27" i="5" l="1"/>
  <c r="AZ34" i="4"/>
  <c r="AZ7" i="4"/>
  <c r="AZ30" i="4"/>
  <c r="AZ11" i="4" s="1"/>
  <c r="AZ8" i="4"/>
  <c r="AZ33" i="4"/>
  <c r="BA27" i="4" l="1"/>
  <c r="AZ14" i="4"/>
  <c r="BA26" i="4"/>
  <c r="AZ15" i="4"/>
  <c r="AK31" i="5" l="1"/>
  <c r="BA34" i="4"/>
  <c r="BA15" i="4" s="1"/>
  <c r="BA7" i="4"/>
  <c r="BA30" i="4"/>
  <c r="BA11" i="4" s="1"/>
  <c r="BA8" i="4"/>
  <c r="BA33" i="4"/>
  <c r="BA14" i="4" s="1"/>
  <c r="AL27" i="5" l="1"/>
  <c r="AL31" i="5" l="1"/>
  <c r="AM27" i="5" l="1"/>
  <c r="AM31" i="5" l="1"/>
  <c r="AN27" i="5" l="1"/>
  <c r="AN31" i="5" l="1"/>
  <c r="AO27" i="5" l="1"/>
  <c r="AO31" i="5" l="1"/>
  <c r="AP27" i="5" l="1"/>
  <c r="AP31" i="5" l="1"/>
  <c r="AR27" i="5" l="1"/>
  <c r="AR31" i="5" l="1"/>
  <c r="AS27" i="5" l="1"/>
  <c r="AS31" i="5" l="1"/>
  <c r="AT27" i="5" l="1"/>
  <c r="AT31" i="5" l="1"/>
  <c r="AU27" i="5" l="1"/>
  <c r="AU31" i="5" l="1"/>
  <c r="AV27" i="5" l="1"/>
  <c r="AV31" i="5" l="1"/>
  <c r="AW27" i="5" l="1"/>
  <c r="AW31" i="5" l="1"/>
  <c r="AX27" i="5" l="1"/>
  <c r="AX31" i="5" l="1"/>
  <c r="AY27" i="5" l="1"/>
  <c r="AY31" i="5" l="1"/>
  <c r="AZ27" i="5" l="1"/>
  <c r="AZ31" i="5" l="1"/>
  <c r="BA27" i="5" l="1"/>
  <c r="BA3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Dania Aebi</author>
  </authors>
  <commentList>
    <comment ref="C38" authorId="0" shapeId="0" xr:uid="{EA765981-50DD-4355-9088-E6D2F764CADD}">
      <text>
        <r>
          <rPr>
            <sz val="9"/>
            <color indexed="81"/>
            <rFont val="Segoe UI"/>
            <family val="2"/>
          </rPr>
          <t xml:space="preserve">Abschreibungskategorie
</t>
        </r>
      </text>
    </comment>
    <comment ref="E38" authorId="0" shapeId="0" xr:uid="{B5DB2C52-AB1A-4B3E-831D-E4C0CAAA8FAC}">
      <text>
        <r>
          <rPr>
            <sz val="9"/>
            <color indexed="81"/>
            <rFont val="Segoe UI"/>
            <family val="2"/>
          </rPr>
          <t xml:space="preserve">AV = Anlagevermögen
VV = Verwaltungsvermögen
FV = Finanzvermögen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Dania Aebi</author>
  </authors>
  <commentList>
    <comment ref="W4" authorId="0" shapeId="0" xr:uid="{9C461A6D-EEEF-4AB0-A13E-0E77CF620536}">
      <text>
        <r>
          <rPr>
            <b/>
            <sz val="9"/>
            <color indexed="81"/>
            <rFont val="Segoe UI"/>
            <family val="2"/>
          </rPr>
          <t xml:space="preserve">Infrafttretung neue Abschreibungsregelung per 01.01.2022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Dania Aebi</author>
  </authors>
  <commentList>
    <comment ref="W4" authorId="0" shapeId="0" xr:uid="{3C10737A-9566-4646-89B6-E24F3B03D8F5}">
      <text>
        <r>
          <rPr>
            <b/>
            <sz val="9"/>
            <color indexed="81"/>
            <rFont val="Segoe UI"/>
            <family val="2"/>
          </rPr>
          <t xml:space="preserve">Infrafttretung neue Abschreibungsregelung per 01.01.2022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<sst xmlns="http://schemas.openxmlformats.org/spreadsheetml/2006/main" count="383" uniqueCount="141">
  <si>
    <t>I.</t>
  </si>
  <si>
    <t>Erträge</t>
  </si>
  <si>
    <t>Einwohnerzahl steuerpflichtig</t>
  </si>
  <si>
    <t>+ übrige Erträge (ohne Zinsen)</t>
  </si>
  <si>
    <t>+ Total Ertrag</t>
  </si>
  <si>
    <t>II.</t>
  </si>
  <si>
    <t>- Verwaltungskosten</t>
  </si>
  <si>
    <t>- Liegenschaften des Finanzvermögens</t>
  </si>
  <si>
    <t>- Liegenschaften des Verwaltungsvermögens</t>
  </si>
  <si>
    <t>- Fonds</t>
  </si>
  <si>
    <t>- Total Aufwand</t>
  </si>
  <si>
    <t>III.</t>
  </si>
  <si>
    <t>- Zinsen</t>
  </si>
  <si>
    <t xml:space="preserve"> - Total Aufwand</t>
  </si>
  <si>
    <t xml:space="preserve"> - Vorgeschriebene Abschreibungen</t>
  </si>
  <si>
    <t>- Beiträge und Zuwendungen</t>
  </si>
  <si>
    <t>- Seelsorge / Pfarrei</t>
  </si>
  <si>
    <t>Belastbarkeitsquote/Eigenfinanzierungsquote</t>
  </si>
  <si>
    <t>Zinssatz (%)</t>
  </si>
  <si>
    <t>(-) Aufwandüberschuss / (+) Ertragsüberschuss</t>
  </si>
  <si>
    <t>Zuwachsrate Steuerertrag (in %)</t>
  </si>
  <si>
    <t>+ Finanzausgleichs-Beiträge</t>
  </si>
  <si>
    <t>- Beiträge und Abgaben, etc.</t>
  </si>
  <si>
    <t xml:space="preserve"> - Zusätzliche Abschreibungen</t>
  </si>
  <si>
    <t>Zusammenfassung</t>
  </si>
  <si>
    <t>FINANZPLAN  für Kirchgemeinden</t>
  </si>
  <si>
    <t>Aufwand (ohne Abschreibungen und ohne Zinsen)</t>
  </si>
  <si>
    <t>IV.</t>
  </si>
  <si>
    <t>Investitionsprogramm</t>
  </si>
  <si>
    <t>Objekt</t>
  </si>
  <si>
    <t>Kirchenrenovation</t>
  </si>
  <si>
    <t>Projektierung</t>
  </si>
  <si>
    <t>...</t>
  </si>
  <si>
    <t>abzüglich Einnahmen bei Investitionen:</t>
  </si>
  <si>
    <t>- Zuschüsse / Beiträge</t>
  </si>
  <si>
    <t>- Verkauf Bauland (VV)</t>
  </si>
  <si>
    <t>V.</t>
  </si>
  <si>
    <t>Verwaltungsvermögen</t>
  </si>
  <si>
    <t>Anfang Jahr</t>
  </si>
  <si>
    <t>Ende Jahr</t>
  </si>
  <si>
    <t>VI.</t>
  </si>
  <si>
    <t>Finanzvermögen</t>
  </si>
  <si>
    <t>VII.</t>
  </si>
  <si>
    <t>Investitionsrechnung / Schulden</t>
  </si>
  <si>
    <t>+ NI-Zunahme (Netto-Investitions-Zunahme)</t>
  </si>
  <si>
    <t xml:space="preserve"> - EQ (Eigenfinanzierungsquote)</t>
  </si>
  <si>
    <t>-/+ Veränderung Finanzvermögen</t>
  </si>
  <si>
    <t>(+) Finanzierungsfehlbetrag / (-) Ueberschuss</t>
  </si>
  <si>
    <t>+ Schulden Anfang Jahr</t>
  </si>
  <si>
    <t>Total Netto-Investitionen</t>
  </si>
  <si>
    <t>Jahr:</t>
  </si>
  <si>
    <t>IT-Erneuerung</t>
  </si>
  <si>
    <t>Anlagekategorie</t>
  </si>
  <si>
    <t>Anlage</t>
  </si>
  <si>
    <t>Nutzungsdauer</t>
  </si>
  <si>
    <t>Neubau Gebäude</t>
  </si>
  <si>
    <t>Erneuerung-/Unterhaltsinvestition</t>
  </si>
  <si>
    <t>Mobiliar, Fahrzeuge, Einrichtungen</t>
  </si>
  <si>
    <t>Übergangskategorie</t>
  </si>
  <si>
    <t>Anderes mit Nutzungsdauer 5 Jahre</t>
  </si>
  <si>
    <t>Anderes mit Nutzungsdauer 3 Jahre</t>
  </si>
  <si>
    <t>Kt.</t>
  </si>
  <si>
    <t>Brutto-Investition</t>
  </si>
  <si>
    <t xml:space="preserve"> - Pflichtabschreibung</t>
  </si>
  <si>
    <t>gemäss Abschreibungstabelle</t>
  </si>
  <si>
    <t>Netto-Investitionen</t>
  </si>
  <si>
    <t>Anlagebezeichnung</t>
  </si>
  <si>
    <t>vor 2005</t>
  </si>
  <si>
    <t>Anschaffungsdatum</t>
  </si>
  <si>
    <t>Anlagevermögen</t>
  </si>
  <si>
    <t>VV</t>
  </si>
  <si>
    <t>FV</t>
  </si>
  <si>
    <t>AV</t>
  </si>
  <si>
    <t xml:space="preserve"> - Wertberichtigung</t>
  </si>
  <si>
    <t>Wert Finanzvermögen per 31.12. (Vortrag)</t>
  </si>
  <si>
    <t>Wert Verwaltungsvermögen per 31.12. (Vortrag)</t>
  </si>
  <si>
    <t>Schulden Anfang Jahr</t>
  </si>
  <si>
    <t>Prozentuale Entwicklung Anzahl Steuerpflichtige (in %)</t>
  </si>
  <si>
    <t>E-/A-Überschuss</t>
  </si>
  <si>
    <t>…</t>
  </si>
  <si>
    <t>Gebäude</t>
  </si>
  <si>
    <t>Jahr</t>
  </si>
  <si>
    <t>Zugang</t>
  </si>
  <si>
    <t>Abgang</t>
  </si>
  <si>
    <t>Buchwert per 01.01.</t>
  </si>
  <si>
    <t>Abschreibung</t>
  </si>
  <si>
    <t>a.o. Abschreibung</t>
  </si>
  <si>
    <t>Wertberichtigung</t>
  </si>
  <si>
    <t>Buchwert per 31.12.</t>
  </si>
  <si>
    <t>Kirchweg 44, Kirche</t>
  </si>
  <si>
    <t>Kirchweg 42, Pfarrhaus</t>
  </si>
  <si>
    <t>Total</t>
  </si>
  <si>
    <t>Abschreibungskategorie</t>
  </si>
  <si>
    <t>Andere Nutzungsdauer</t>
  </si>
  <si>
    <t>Informationen</t>
  </si>
  <si>
    <t>Kategorie</t>
  </si>
  <si>
    <t>Anschaffungswert per 01.01.</t>
  </si>
  <si>
    <t>Anschaffungswert per 31.12.</t>
  </si>
  <si>
    <t>VV - Verwaltungsvermögen</t>
  </si>
  <si>
    <t>FV - Finanzvermögen</t>
  </si>
  <si>
    <t>Anlagenummer</t>
  </si>
  <si>
    <t>1001-1</t>
  </si>
  <si>
    <t>Weitere Information</t>
  </si>
  <si>
    <t>1001-2</t>
  </si>
  <si>
    <t>Kirche</t>
  </si>
  <si>
    <t>ca. 1780</t>
  </si>
  <si>
    <t>Sanierung Fassade Kirche</t>
  </si>
  <si>
    <t>1002-1</t>
  </si>
  <si>
    <t>Pfarrhaus</t>
  </si>
  <si>
    <t>2001-1</t>
  </si>
  <si>
    <t>Büromobiliar</t>
  </si>
  <si>
    <t>Mobiliar Sekretariat</t>
  </si>
  <si>
    <t>Anlagebuchhaltung - Abschreibungen Verwaltungsvermögen</t>
  </si>
  <si>
    <t>Anlagebuchhaltung - Abschreibungen Finanzvermögen</t>
  </si>
  <si>
    <t>Bauland Parzelle 1234, Aarau</t>
  </si>
  <si>
    <t>1101-1</t>
  </si>
  <si>
    <t>800 m2</t>
  </si>
  <si>
    <t>Schulden per 31.12.</t>
  </si>
  <si>
    <t>VIII.</t>
  </si>
  <si>
    <t>Kennzahlenauswertung</t>
  </si>
  <si>
    <t>Kennzahl</t>
  </si>
  <si>
    <t>Nettozinsquote</t>
  </si>
  <si>
    <t>Belastbarkeitsquote</t>
  </si>
  <si>
    <t>Selbstfinanzierungsquote</t>
  </si>
  <si>
    <t>Nettoschuld je Katholik</t>
  </si>
  <si>
    <t>Verschuldungsquote</t>
  </si>
  <si>
    <t>Verschuldungsanteil</t>
  </si>
  <si>
    <t>= Selbstfinanzierung (Cash Flow)</t>
  </si>
  <si>
    <t>= Belastbarkeit (Überschuss vor Zinsen und vor Abschreibungen)</t>
  </si>
  <si>
    <t>Bedeutung Farbe</t>
  </si>
  <si>
    <t>Kennzahl 4, kein Handlungsbedarf</t>
  </si>
  <si>
    <t>Kennzahl 3, beobachten</t>
  </si>
  <si>
    <t>Kennzahl 2, Finanzplanung überprüfen</t>
  </si>
  <si>
    <t>Kennzahl 1, Handlungsbedarf</t>
  </si>
  <si>
    <t xml:space="preserve">+ Ordentliche Steuern </t>
  </si>
  <si>
    <t>Steuerfuss in %</t>
  </si>
  <si>
    <t>+ Quellensteuer</t>
  </si>
  <si>
    <t xml:space="preserve">Information: </t>
  </si>
  <si>
    <t>1 Steuerprozent beträgt Einnahmen von 1000 CHF</t>
  </si>
  <si>
    <t>1 Steuerpflichtiger bezahlt im Durchschnitt Kirchensteuern von CHF</t>
  </si>
  <si>
    <t>Erfolgsrechnung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</si>
</sst>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is&quot;\ 0000"/>
  </numFmts>
  <fonts count="18" x14ac:knownFonts="1">
    <font>
      <sz val="10"/>
      <name val="Arial"/>
    </font>
    <font>
      <b/>
      <sz val="17"/>
      <name val="Arial"/>
      <family val="2"/>
    </font>
    <font>
      <sz val="17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8BFB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quotePrefix="1" applyFont="1"/>
    <xf numFmtId="0" fontId="9" fillId="0" borderId="0" xfId="0" applyFont="1"/>
    <xf numFmtId="0" fontId="9" fillId="3" borderId="0" xfId="0" quotePrefix="1" applyFont="1" applyFill="1"/>
    <xf numFmtId="0" fontId="8" fillId="0" borderId="1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right"/>
    </xf>
    <xf numFmtId="0" fontId="8" fillId="0" borderId="6" xfId="0" applyFont="1" applyBorder="1" applyAlignment="1">
      <alignment horizontal="right"/>
    </xf>
    <xf numFmtId="0" fontId="8" fillId="2" borderId="0" xfId="0" quotePrefix="1" applyFont="1" applyFill="1"/>
    <xf numFmtId="0" fontId="6" fillId="2" borderId="0" xfId="0" quotePrefix="1" applyFont="1" applyFill="1"/>
    <xf numFmtId="0" fontId="8" fillId="0" borderId="0" xfId="0" applyFont="1" applyAlignment="1">
      <alignment horizontal="left"/>
    </xf>
    <xf numFmtId="0" fontId="9" fillId="3" borderId="0" xfId="0" applyFont="1" applyFill="1"/>
    <xf numFmtId="0" fontId="8" fillId="2" borderId="0" xfId="0" applyFont="1" applyFill="1"/>
    <xf numFmtId="3" fontId="8" fillId="0" borderId="3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9" fillId="3" borderId="0" xfId="0" applyNumberFormat="1" applyFont="1" applyFill="1" applyAlignment="1">
      <alignment horizontal="right"/>
    </xf>
    <xf numFmtId="2" fontId="8" fillId="0" borderId="4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/>
    <xf numFmtId="0" fontId="8" fillId="0" borderId="0" xfId="0" quotePrefix="1" applyFont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left" wrapText="1"/>
    </xf>
    <xf numFmtId="9" fontId="0" fillId="0" borderId="0" xfId="0" applyNumberFormat="1"/>
    <xf numFmtId="3" fontId="8" fillId="0" borderId="6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3" fontId="8" fillId="0" borderId="0" xfId="0" applyNumberFormat="1" applyFont="1"/>
    <xf numFmtId="3" fontId="9" fillId="3" borderId="0" xfId="0" applyNumberFormat="1" applyFont="1" applyFill="1"/>
    <xf numFmtId="3" fontId="13" fillId="0" borderId="0" xfId="0" applyNumberFormat="1" applyFont="1"/>
    <xf numFmtId="3" fontId="0" fillId="0" borderId="0" xfId="0" applyNumberFormat="1"/>
    <xf numFmtId="3" fontId="0" fillId="0" borderId="2" xfId="0" applyNumberFormat="1" applyBorder="1" applyAlignment="1">
      <alignment horizontal="right"/>
    </xf>
    <xf numFmtId="0" fontId="13" fillId="3" borderId="0" xfId="0" applyFont="1" applyFill="1"/>
    <xf numFmtId="0" fontId="13" fillId="2" borderId="0" xfId="0" applyFont="1" applyFill="1"/>
    <xf numFmtId="3" fontId="0" fillId="2" borderId="0" xfId="0" applyNumberFormat="1" applyFill="1"/>
    <xf numFmtId="0" fontId="13" fillId="3" borderId="0" xfId="0" applyFont="1" applyFill="1" applyAlignment="1">
      <alignment horizontal="left" wrapText="1"/>
    </xf>
    <xf numFmtId="0" fontId="12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3" fontId="12" fillId="0" borderId="0" xfId="0" applyNumberFormat="1" applyFont="1"/>
    <xf numFmtId="14" fontId="12" fillId="0" borderId="0" xfId="0" applyNumberFormat="1" applyFont="1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7" fillId="0" borderId="0" xfId="0" applyFont="1"/>
    <xf numFmtId="0" fontId="12" fillId="0" borderId="7" xfId="0" applyFont="1" applyBorder="1"/>
    <xf numFmtId="0" fontId="0" fillId="0" borderId="6" xfId="0" applyBorder="1"/>
    <xf numFmtId="0" fontId="0" fillId="0" borderId="8" xfId="0" applyBorder="1"/>
    <xf numFmtId="0" fontId="12" fillId="0" borderId="0" xfId="0" applyFont="1" applyAlignment="1">
      <alignment horizontal="left" indent="1"/>
    </xf>
    <xf numFmtId="0" fontId="8" fillId="0" borderId="2" xfId="0" quotePrefix="1" applyFont="1" applyBorder="1"/>
  </cellXfs>
  <cellStyles count="1">
    <cellStyle name="Standard" xfId="0" builtinId="0"/>
  </cellStyles>
  <dxfs count="2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8BFB7"/>
      <color rgb="FF0060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5"/>
  <sheetViews>
    <sheetView tabSelected="1" view="pageLayout" zoomScaleNormal="100" workbookViewId="0">
      <selection activeCell="A4" sqref="A4"/>
    </sheetView>
  </sheetViews>
  <sheetFormatPr baseColWidth="10" defaultRowHeight="12.75" x14ac:dyDescent="0.2"/>
  <cols>
    <col min="1" max="1" width="3.5703125" customWidth="1"/>
    <col min="2" max="2" width="24.7109375" customWidth="1"/>
    <col min="3" max="3" width="3.7109375" customWidth="1"/>
    <col min="4" max="4" width="29.140625" customWidth="1"/>
    <col min="5" max="5" width="3.85546875" customWidth="1"/>
    <col min="6" max="7" width="8.85546875" customWidth="1"/>
    <col min="8" max="13" width="8.85546875" style="1" customWidth="1"/>
  </cols>
  <sheetData>
    <row r="1" spans="1:13" s="4" customFormat="1" ht="56.25" customHeight="1" x14ac:dyDescent="0.3">
      <c r="A1" s="2" t="s">
        <v>25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3" s="8" customFormat="1" ht="14.25" x14ac:dyDescent="0.2">
      <c r="H2" s="9"/>
      <c r="I2" s="9"/>
      <c r="J2" s="9"/>
      <c r="K2" s="9"/>
      <c r="L2" s="9"/>
      <c r="M2" s="9"/>
    </row>
    <row r="3" spans="1:13" s="6" customFormat="1" ht="19.5" x14ac:dyDescent="0.3">
      <c r="A3" s="5" t="s">
        <v>140</v>
      </c>
      <c r="H3" s="7"/>
      <c r="I3" s="7"/>
      <c r="J3" s="7"/>
      <c r="K3" s="7"/>
      <c r="L3" s="7"/>
      <c r="M3" s="7"/>
    </row>
    <row r="4" spans="1:13" s="8" customFormat="1" ht="9" customHeight="1" x14ac:dyDescent="0.25">
      <c r="A4" s="13"/>
      <c r="H4" s="9"/>
      <c r="I4" s="9"/>
      <c r="J4" s="9"/>
      <c r="K4" s="9"/>
      <c r="L4" s="9"/>
      <c r="M4" s="9"/>
    </row>
    <row r="5" spans="1:13" s="13" customFormat="1" ht="15" x14ac:dyDescent="0.25">
      <c r="A5" s="10" t="s">
        <v>0</v>
      </c>
      <c r="B5" s="11" t="s">
        <v>1</v>
      </c>
      <c r="C5" s="11"/>
      <c r="D5" s="11"/>
      <c r="E5" s="11"/>
      <c r="F5" s="11"/>
      <c r="G5" s="11"/>
      <c r="H5" s="12">
        <v>2025</v>
      </c>
      <c r="I5" s="12">
        <f>H5+1</f>
        <v>2026</v>
      </c>
      <c r="J5" s="12">
        <f>H5+2</f>
        <v>2027</v>
      </c>
      <c r="K5" s="12">
        <f>H5+3</f>
        <v>2028</v>
      </c>
      <c r="L5" s="12">
        <f>H5+4</f>
        <v>2029</v>
      </c>
      <c r="M5" s="12">
        <f>H5+5</f>
        <v>2030</v>
      </c>
    </row>
    <row r="6" spans="1:13" s="14" customFormat="1" ht="12" x14ac:dyDescent="0.2">
      <c r="H6" s="15"/>
      <c r="I6" s="15"/>
      <c r="J6" s="15"/>
      <c r="K6" s="15"/>
      <c r="L6" s="15"/>
      <c r="M6" s="15"/>
    </row>
    <row r="7" spans="1:13" s="14" customFormat="1" ht="12" x14ac:dyDescent="0.2">
      <c r="B7" s="14" t="s">
        <v>2</v>
      </c>
      <c r="H7" s="31">
        <v>1900</v>
      </c>
      <c r="I7" s="31">
        <f>H7*0.98</f>
        <v>1862</v>
      </c>
      <c r="J7" s="31">
        <f t="shared" ref="J7:M7" si="0">I7*0.98</f>
        <v>1824.76</v>
      </c>
      <c r="K7" s="31">
        <f t="shared" si="0"/>
        <v>1788.2647999999999</v>
      </c>
      <c r="L7" s="31">
        <f t="shared" si="0"/>
        <v>1752.4995039999999</v>
      </c>
      <c r="M7" s="31">
        <f t="shared" si="0"/>
        <v>1717.4495139199998</v>
      </c>
    </row>
    <row r="8" spans="1:13" s="14" customFormat="1" ht="12" x14ac:dyDescent="0.2">
      <c r="B8" s="14" t="s">
        <v>77</v>
      </c>
      <c r="H8" s="32"/>
      <c r="I8" s="52">
        <v>-2</v>
      </c>
      <c r="J8" s="52">
        <v>-2</v>
      </c>
      <c r="K8" s="52">
        <v>-2</v>
      </c>
      <c r="L8" s="52">
        <v>-2</v>
      </c>
      <c r="M8" s="52">
        <v>-2</v>
      </c>
    </row>
    <row r="9" spans="1:13" s="14" customFormat="1" ht="12" x14ac:dyDescent="0.2">
      <c r="B9" s="14" t="s">
        <v>20</v>
      </c>
      <c r="H9" s="35"/>
      <c r="I9" s="35">
        <v>1.5</v>
      </c>
      <c r="J9" s="35">
        <v>1.5</v>
      </c>
      <c r="K9" s="35">
        <v>1.5</v>
      </c>
      <c r="L9" s="35">
        <v>1</v>
      </c>
      <c r="M9" s="35">
        <v>1</v>
      </c>
    </row>
    <row r="10" spans="1:13" s="14" customFormat="1" ht="12" x14ac:dyDescent="0.2">
      <c r="H10" s="24"/>
      <c r="I10" s="24"/>
      <c r="J10" s="24"/>
      <c r="K10" s="24"/>
      <c r="L10" s="24"/>
      <c r="M10" s="24"/>
    </row>
    <row r="11" spans="1:13" s="14" customFormat="1" ht="12" x14ac:dyDescent="0.2">
      <c r="B11" s="16" t="s">
        <v>134</v>
      </c>
      <c r="C11" s="16"/>
      <c r="D11" s="16" t="s">
        <v>135</v>
      </c>
      <c r="E11" s="16"/>
      <c r="F11" s="75">
        <v>20</v>
      </c>
      <c r="G11" s="16"/>
      <c r="H11" s="30">
        <v>651</v>
      </c>
      <c r="I11" s="30">
        <f>H11/H7*I7*(100+I9)%</f>
        <v>647.5496999999998</v>
      </c>
      <c r="J11" s="30">
        <f t="shared" ref="J11:M11" si="1">I11/I7*J7*(100+J9)%</f>
        <v>644.11768658999972</v>
      </c>
      <c r="K11" s="30">
        <f t="shared" si="1"/>
        <v>640.7038628510727</v>
      </c>
      <c r="L11" s="30">
        <f t="shared" si="1"/>
        <v>634.1686834499917</v>
      </c>
      <c r="M11" s="30">
        <f t="shared" si="1"/>
        <v>627.70016287880185</v>
      </c>
    </row>
    <row r="12" spans="1:13" s="14" customFormat="1" ht="12" x14ac:dyDescent="0.2">
      <c r="B12" s="16" t="s">
        <v>136</v>
      </c>
      <c r="C12" s="16"/>
      <c r="D12" s="16"/>
      <c r="E12" s="16"/>
      <c r="F12" s="16"/>
      <c r="G12" s="16"/>
      <c r="H12" s="30">
        <v>20</v>
      </c>
      <c r="I12" s="30">
        <v>20</v>
      </c>
      <c r="J12" s="30">
        <v>20</v>
      </c>
      <c r="K12" s="30">
        <v>20</v>
      </c>
      <c r="L12" s="30">
        <v>20</v>
      </c>
      <c r="M12" s="30">
        <v>20</v>
      </c>
    </row>
    <row r="13" spans="1:13" s="14" customFormat="1" ht="12" x14ac:dyDescent="0.2">
      <c r="B13" s="16" t="s">
        <v>21</v>
      </c>
      <c r="C13" s="16"/>
      <c r="D13" s="16"/>
      <c r="E13" s="16"/>
      <c r="F13" s="16"/>
      <c r="G13" s="16"/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</row>
    <row r="14" spans="1:13" s="14" customFormat="1" ht="12" x14ac:dyDescent="0.2">
      <c r="B14" s="16" t="s">
        <v>3</v>
      </c>
      <c r="C14" s="16"/>
      <c r="D14" s="16"/>
      <c r="E14" s="16"/>
      <c r="F14" s="16"/>
      <c r="G14" s="16"/>
      <c r="H14" s="32">
        <v>10</v>
      </c>
      <c r="I14" s="32">
        <v>10</v>
      </c>
      <c r="J14" s="32">
        <v>10</v>
      </c>
      <c r="K14" s="32">
        <v>10</v>
      </c>
      <c r="L14" s="32">
        <v>10</v>
      </c>
      <c r="M14" s="32">
        <v>10</v>
      </c>
    </row>
    <row r="15" spans="1:13" s="14" customFormat="1" ht="12" x14ac:dyDescent="0.2">
      <c r="B15" s="16" t="s">
        <v>79</v>
      </c>
      <c r="C15" s="16"/>
      <c r="D15" s="16"/>
      <c r="E15" s="16"/>
      <c r="F15" s="16"/>
      <c r="G15" s="16"/>
      <c r="H15" s="31"/>
      <c r="I15" s="31"/>
      <c r="J15" s="31"/>
      <c r="K15" s="31"/>
      <c r="L15" s="31"/>
      <c r="M15" s="31"/>
    </row>
    <row r="16" spans="1:13" s="14" customFormat="1" ht="12" x14ac:dyDescent="0.2">
      <c r="H16" s="33"/>
      <c r="I16" s="33"/>
      <c r="J16" s="33"/>
      <c r="K16" s="33"/>
      <c r="L16" s="33"/>
      <c r="M16" s="33"/>
    </row>
    <row r="17" spans="1:13" s="17" customFormat="1" ht="12" x14ac:dyDescent="0.2">
      <c r="B17" s="18" t="s">
        <v>4</v>
      </c>
      <c r="C17" s="18"/>
      <c r="D17" s="18"/>
      <c r="E17" s="18"/>
      <c r="F17" s="18"/>
      <c r="G17" s="18"/>
      <c r="H17" s="34">
        <f>SUM(H11:H15)</f>
        <v>681</v>
      </c>
      <c r="I17" s="34">
        <f t="shared" ref="I17:M17" si="2">SUM(I11:I15)</f>
        <v>677.5496999999998</v>
      </c>
      <c r="J17" s="34">
        <f t="shared" si="2"/>
        <v>674.11768658999972</v>
      </c>
      <c r="K17" s="34">
        <f t="shared" si="2"/>
        <v>670.7038628510727</v>
      </c>
      <c r="L17" s="34">
        <f t="shared" si="2"/>
        <v>664.1686834499917</v>
      </c>
      <c r="M17" s="34">
        <f t="shared" si="2"/>
        <v>657.70016287880185</v>
      </c>
    </row>
    <row r="18" spans="1:13" s="14" customFormat="1" ht="12" x14ac:dyDescent="0.2">
      <c r="H18" s="15"/>
      <c r="I18" s="15"/>
      <c r="J18" s="15"/>
      <c r="K18" s="15"/>
      <c r="L18" s="15"/>
      <c r="M18" s="15"/>
    </row>
    <row r="19" spans="1:13" s="14" customFormat="1" ht="12" x14ac:dyDescent="0.2">
      <c r="B19" s="14" t="s">
        <v>137</v>
      </c>
      <c r="C19" s="14" t="s">
        <v>138</v>
      </c>
      <c r="H19" s="36">
        <f>H11/$F$11</f>
        <v>32.549999999999997</v>
      </c>
      <c r="I19" s="36">
        <f t="shared" ref="I19:M19" si="3">I11/$F$11</f>
        <v>32.377484999999993</v>
      </c>
      <c r="J19" s="36">
        <f t="shared" si="3"/>
        <v>32.205884329499987</v>
      </c>
      <c r="K19" s="36">
        <f t="shared" si="3"/>
        <v>32.035193142553638</v>
      </c>
      <c r="L19" s="36">
        <f t="shared" si="3"/>
        <v>31.708434172499587</v>
      </c>
      <c r="M19" s="36">
        <f t="shared" si="3"/>
        <v>31.385008143940091</v>
      </c>
    </row>
    <row r="20" spans="1:13" s="14" customFormat="1" ht="12" x14ac:dyDescent="0.2">
      <c r="C20" s="14" t="s">
        <v>139</v>
      </c>
      <c r="H20" s="36">
        <f>((H11+H12)*1000)/H7</f>
        <v>353.15789473684208</v>
      </c>
      <c r="I20" s="36">
        <f t="shared" ref="I20:M20" si="4">((I11+I12)*1000)/I7</f>
        <v>358.5121911922663</v>
      </c>
      <c r="J20" s="36">
        <f t="shared" si="4"/>
        <v>363.94796389114168</v>
      </c>
      <c r="K20" s="36">
        <f t="shared" si="4"/>
        <v>369.46645868725523</v>
      </c>
      <c r="L20" s="36">
        <f t="shared" si="4"/>
        <v>373.27752844259396</v>
      </c>
      <c r="M20" s="36">
        <f t="shared" si="4"/>
        <v>377.12908451116903</v>
      </c>
    </row>
    <row r="21" spans="1:13" s="14" customFormat="1" ht="12" x14ac:dyDescent="0.2">
      <c r="H21" s="15"/>
      <c r="I21" s="15"/>
      <c r="J21" s="15"/>
      <c r="K21" s="15"/>
      <c r="L21" s="15"/>
      <c r="M21" s="15"/>
    </row>
    <row r="22" spans="1:13" s="14" customFormat="1" ht="12" x14ac:dyDescent="0.2">
      <c r="H22" s="15"/>
      <c r="I22" s="15"/>
      <c r="J22" s="15"/>
      <c r="K22" s="15"/>
      <c r="L22" s="15"/>
      <c r="M22" s="15"/>
    </row>
    <row r="23" spans="1:13" s="13" customFormat="1" ht="15" x14ac:dyDescent="0.25">
      <c r="A23" s="10" t="s">
        <v>5</v>
      </c>
      <c r="B23" s="11" t="s">
        <v>26</v>
      </c>
      <c r="C23" s="11"/>
      <c r="D23" s="11"/>
      <c r="E23" s="11"/>
      <c r="F23" s="11"/>
      <c r="G23" s="11"/>
      <c r="H23" s="12">
        <f t="shared" ref="H23:M23" si="5">H5</f>
        <v>2025</v>
      </c>
      <c r="I23" s="12">
        <f t="shared" si="5"/>
        <v>2026</v>
      </c>
      <c r="J23" s="12">
        <f t="shared" si="5"/>
        <v>2027</v>
      </c>
      <c r="K23" s="12">
        <f t="shared" si="5"/>
        <v>2028</v>
      </c>
      <c r="L23" s="12">
        <f t="shared" si="5"/>
        <v>2029</v>
      </c>
      <c r="M23" s="12">
        <f t="shared" si="5"/>
        <v>2030</v>
      </c>
    </row>
    <row r="24" spans="1:13" s="14" customFormat="1" ht="12" x14ac:dyDescent="0.2">
      <c r="H24" s="15"/>
      <c r="I24" s="15"/>
      <c r="J24" s="15"/>
      <c r="K24" s="15"/>
      <c r="L24" s="15"/>
      <c r="M24" s="15"/>
    </row>
    <row r="25" spans="1:13" s="14" customFormat="1" ht="12" x14ac:dyDescent="0.2">
      <c r="B25" s="16" t="s">
        <v>6</v>
      </c>
      <c r="C25" s="16"/>
      <c r="D25" s="16"/>
      <c r="E25" s="16"/>
      <c r="F25" s="16"/>
      <c r="G25" s="16"/>
      <c r="H25" s="31">
        <v>40</v>
      </c>
      <c r="I25" s="31">
        <v>40.5</v>
      </c>
      <c r="J25" s="31">
        <v>42</v>
      </c>
      <c r="K25" s="31">
        <v>43</v>
      </c>
      <c r="L25" s="31">
        <v>44</v>
      </c>
      <c r="M25" s="31">
        <v>45</v>
      </c>
    </row>
    <row r="26" spans="1:13" s="14" customFormat="1" ht="12" x14ac:dyDescent="0.2">
      <c r="B26" s="16" t="s">
        <v>16</v>
      </c>
      <c r="C26" s="16"/>
      <c r="D26" s="16"/>
      <c r="E26" s="16"/>
      <c r="F26" s="16"/>
      <c r="G26" s="16"/>
      <c r="H26" s="31">
        <v>370</v>
      </c>
      <c r="I26" s="31">
        <v>370</v>
      </c>
      <c r="J26" s="31">
        <v>380</v>
      </c>
      <c r="K26" s="31">
        <v>380</v>
      </c>
      <c r="L26" s="31">
        <v>380</v>
      </c>
      <c r="M26" s="31">
        <v>390</v>
      </c>
    </row>
    <row r="27" spans="1:13" s="14" customFormat="1" ht="12" x14ac:dyDescent="0.2">
      <c r="B27" s="16" t="s">
        <v>7</v>
      </c>
      <c r="C27" s="16"/>
      <c r="D27" s="16"/>
      <c r="E27" s="16"/>
      <c r="F27" s="16"/>
      <c r="G27" s="16"/>
      <c r="H27" s="31">
        <v>5</v>
      </c>
      <c r="I27" s="31">
        <v>15</v>
      </c>
      <c r="J27" s="31">
        <v>5</v>
      </c>
      <c r="K27" s="31">
        <v>5</v>
      </c>
      <c r="L27" s="31">
        <v>5</v>
      </c>
      <c r="M27" s="31">
        <v>5</v>
      </c>
    </row>
    <row r="28" spans="1:13" s="14" customFormat="1" ht="12" x14ac:dyDescent="0.2">
      <c r="B28" s="16" t="s">
        <v>8</v>
      </c>
      <c r="C28" s="16"/>
      <c r="D28" s="16"/>
      <c r="E28" s="16"/>
      <c r="F28" s="16"/>
      <c r="G28" s="16"/>
      <c r="H28" s="31">
        <v>40</v>
      </c>
      <c r="I28" s="31">
        <v>45</v>
      </c>
      <c r="J28" s="31">
        <v>60</v>
      </c>
      <c r="K28" s="31">
        <v>40</v>
      </c>
      <c r="L28" s="31">
        <v>40</v>
      </c>
      <c r="M28" s="31">
        <v>40</v>
      </c>
    </row>
    <row r="29" spans="1:13" s="14" customFormat="1" ht="12" x14ac:dyDescent="0.2">
      <c r="B29" s="16" t="s">
        <v>15</v>
      </c>
      <c r="C29" s="16"/>
      <c r="D29" s="16"/>
      <c r="E29" s="16"/>
      <c r="F29" s="16"/>
      <c r="G29" s="16"/>
      <c r="H29" s="31">
        <v>25</v>
      </c>
      <c r="I29" s="31">
        <v>25</v>
      </c>
      <c r="J29" s="31">
        <v>25</v>
      </c>
      <c r="K29" s="31">
        <v>20</v>
      </c>
      <c r="L29" s="31">
        <v>20</v>
      </c>
      <c r="M29" s="31">
        <v>20</v>
      </c>
    </row>
    <row r="30" spans="1:13" s="14" customFormat="1" ht="12" x14ac:dyDescent="0.2">
      <c r="B30" s="16" t="s">
        <v>9</v>
      </c>
      <c r="C30" s="16"/>
      <c r="D30" s="16"/>
      <c r="E30" s="16"/>
      <c r="F30" s="16"/>
      <c r="G30" s="16"/>
      <c r="H30" s="31">
        <v>1</v>
      </c>
      <c r="I30" s="31">
        <v>1</v>
      </c>
      <c r="J30" s="31">
        <v>1</v>
      </c>
      <c r="K30" s="31">
        <v>1</v>
      </c>
      <c r="L30" s="31">
        <v>1</v>
      </c>
      <c r="M30" s="31">
        <v>1</v>
      </c>
    </row>
    <row r="31" spans="1:13" s="14" customFormat="1" ht="12" x14ac:dyDescent="0.2">
      <c r="B31" s="16" t="s">
        <v>22</v>
      </c>
      <c r="C31" s="16"/>
      <c r="D31" s="16"/>
      <c r="E31" s="16"/>
      <c r="F31" s="16"/>
      <c r="G31" s="16"/>
      <c r="H31" s="32">
        <v>76</v>
      </c>
      <c r="I31" s="32">
        <v>74</v>
      </c>
      <c r="J31" s="32">
        <v>73</v>
      </c>
      <c r="K31" s="32">
        <v>72</v>
      </c>
      <c r="L31" s="32">
        <v>70</v>
      </c>
      <c r="M31" s="32">
        <v>69</v>
      </c>
    </row>
    <row r="32" spans="1:13" s="14" customFormat="1" ht="12" x14ac:dyDescent="0.2">
      <c r="B32" s="16" t="s">
        <v>79</v>
      </c>
      <c r="C32" s="16"/>
      <c r="D32" s="16"/>
      <c r="E32" s="16"/>
      <c r="F32" s="16"/>
      <c r="G32" s="16"/>
      <c r="H32" s="31"/>
      <c r="I32" s="31"/>
      <c r="J32" s="31"/>
      <c r="K32" s="31"/>
      <c r="L32" s="31"/>
      <c r="M32" s="31"/>
    </row>
    <row r="33" spans="1:13" s="14" customFormat="1" ht="12" x14ac:dyDescent="0.2">
      <c r="H33" s="33"/>
      <c r="I33" s="33"/>
      <c r="J33" s="33"/>
      <c r="K33" s="33"/>
      <c r="L33" s="33"/>
      <c r="M33" s="33"/>
    </row>
    <row r="34" spans="1:13" s="17" customFormat="1" ht="12" x14ac:dyDescent="0.2">
      <c r="B34" s="18" t="s">
        <v>10</v>
      </c>
      <c r="C34" s="18"/>
      <c r="D34" s="18"/>
      <c r="E34" s="18"/>
      <c r="F34" s="18"/>
      <c r="G34" s="18"/>
      <c r="H34" s="34">
        <f>-SUM(H25:H32)</f>
        <v>-557</v>
      </c>
      <c r="I34" s="34">
        <f t="shared" ref="I34:M34" si="6">-SUM(I25:I32)</f>
        <v>-570.5</v>
      </c>
      <c r="J34" s="34">
        <f t="shared" si="6"/>
        <v>-586</v>
      </c>
      <c r="K34" s="34">
        <f t="shared" si="6"/>
        <v>-561</v>
      </c>
      <c r="L34" s="34">
        <f t="shared" si="6"/>
        <v>-560</v>
      </c>
      <c r="M34" s="34">
        <f t="shared" si="6"/>
        <v>-570</v>
      </c>
    </row>
    <row r="35" spans="1:13" s="14" customFormat="1" ht="12" x14ac:dyDescent="0.2">
      <c r="H35" s="15"/>
      <c r="I35" s="15"/>
      <c r="J35" s="15"/>
      <c r="K35" s="15"/>
      <c r="L35" s="15"/>
      <c r="M35" s="15"/>
    </row>
    <row r="36" spans="1:13" s="8" customFormat="1" ht="15" x14ac:dyDescent="0.25">
      <c r="A36" s="26" t="s">
        <v>11</v>
      </c>
      <c r="B36" s="11" t="s">
        <v>28</v>
      </c>
      <c r="C36" s="10"/>
      <c r="D36" s="10"/>
      <c r="E36" s="10"/>
      <c r="F36" s="10"/>
      <c r="G36" s="10" t="s">
        <v>50</v>
      </c>
      <c r="H36" s="12">
        <f>H5</f>
        <v>2025</v>
      </c>
      <c r="I36" s="12">
        <f>H36+1</f>
        <v>2026</v>
      </c>
      <c r="J36" s="12">
        <f t="shared" ref="J36:M36" si="7">I36+1</f>
        <v>2027</v>
      </c>
      <c r="K36" s="12">
        <f t="shared" si="7"/>
        <v>2028</v>
      </c>
      <c r="L36" s="12">
        <f t="shared" si="7"/>
        <v>2029</v>
      </c>
      <c r="M36" s="12">
        <f t="shared" si="7"/>
        <v>2030</v>
      </c>
    </row>
    <row r="37" spans="1:13" s="14" customFormat="1" ht="12" x14ac:dyDescent="0.2">
      <c r="C37" s="15"/>
      <c r="D37" s="15"/>
      <c r="E37" s="15"/>
      <c r="F37" s="15"/>
      <c r="G37" s="27"/>
      <c r="H37" s="15"/>
      <c r="I37" s="15"/>
      <c r="J37" s="15"/>
      <c r="K37" s="15"/>
      <c r="L37" s="15"/>
      <c r="M37" s="15"/>
    </row>
    <row r="38" spans="1:13" s="14" customFormat="1" ht="24" x14ac:dyDescent="0.2">
      <c r="B38" s="45" t="s">
        <v>29</v>
      </c>
      <c r="C38" s="46" t="s">
        <v>61</v>
      </c>
      <c r="D38" s="46" t="s">
        <v>53</v>
      </c>
      <c r="E38" s="46" t="s">
        <v>72</v>
      </c>
      <c r="F38" s="47" t="s">
        <v>62</v>
      </c>
      <c r="G38" s="48">
        <f>H5</f>
        <v>2025</v>
      </c>
      <c r="H38" s="15"/>
      <c r="I38" s="15"/>
      <c r="J38" s="15"/>
      <c r="K38" s="15"/>
      <c r="L38" s="15"/>
      <c r="M38" s="15"/>
    </row>
    <row r="39" spans="1:13" s="14" customFormat="1" ht="12" x14ac:dyDescent="0.2">
      <c r="B39" s="16"/>
      <c r="C39" s="44"/>
      <c r="D39" s="44"/>
      <c r="E39" s="44"/>
      <c r="F39" s="16"/>
      <c r="G39" s="16"/>
      <c r="H39" s="19"/>
      <c r="I39" s="19"/>
      <c r="J39" s="19"/>
      <c r="K39" s="19"/>
      <c r="L39" s="19"/>
      <c r="M39" s="19"/>
    </row>
    <row r="40" spans="1:13" s="14" customFormat="1" ht="12" x14ac:dyDescent="0.2">
      <c r="B40" s="14" t="s">
        <v>51</v>
      </c>
      <c r="C40" s="27">
        <f>IF(D40="","",VLOOKUP(D40,'Drop Down'!$A$2:$B$9,2,FALSE))</f>
        <v>4</v>
      </c>
      <c r="D40" s="27" t="s">
        <v>60</v>
      </c>
      <c r="E40" s="27" t="s">
        <v>70</v>
      </c>
      <c r="F40" s="53">
        <v>50</v>
      </c>
      <c r="G40" s="53">
        <v>30</v>
      </c>
      <c r="H40" s="30">
        <v>20</v>
      </c>
      <c r="I40" s="30"/>
      <c r="J40" s="30"/>
      <c r="K40" s="30"/>
      <c r="L40" s="30"/>
      <c r="M40" s="30"/>
    </row>
    <row r="41" spans="1:13" s="14" customFormat="1" ht="12" x14ac:dyDescent="0.2">
      <c r="B41" s="14" t="s">
        <v>30</v>
      </c>
      <c r="C41" s="27">
        <f>IF(D41="","",VLOOKUP(D41,'Drop Down'!$A$2:$B$9,2,FALSE))</f>
        <v>2</v>
      </c>
      <c r="D41" s="27" t="s">
        <v>56</v>
      </c>
      <c r="E41" s="27" t="s">
        <v>70</v>
      </c>
      <c r="F41" s="53">
        <v>1500</v>
      </c>
      <c r="G41" s="53">
        <v>0</v>
      </c>
      <c r="H41" s="31"/>
      <c r="I41" s="31">
        <v>50</v>
      </c>
      <c r="J41" s="31">
        <v>1000</v>
      </c>
      <c r="K41" s="31">
        <v>450</v>
      </c>
      <c r="L41" s="31"/>
      <c r="M41" s="31"/>
    </row>
    <row r="42" spans="1:13" s="14" customFormat="1" ht="12" x14ac:dyDescent="0.2">
      <c r="B42" s="14" t="s">
        <v>31</v>
      </c>
      <c r="C42" s="27">
        <f>IF(D42="","",VLOOKUP(D42,'Drop Down'!$A$2:$B$9,2,FALSE))</f>
        <v>1</v>
      </c>
      <c r="D42" s="14" t="s">
        <v>55</v>
      </c>
      <c r="E42" s="14" t="s">
        <v>71</v>
      </c>
      <c r="F42" s="53">
        <v>50</v>
      </c>
      <c r="G42" s="53">
        <v>0</v>
      </c>
      <c r="H42" s="31"/>
      <c r="I42" s="31"/>
      <c r="J42" s="31"/>
      <c r="K42" s="31"/>
      <c r="L42" s="31"/>
      <c r="M42" s="31">
        <v>50</v>
      </c>
    </row>
    <row r="43" spans="1:13" s="14" customFormat="1" ht="12" x14ac:dyDescent="0.2">
      <c r="B43" s="14" t="s">
        <v>32</v>
      </c>
      <c r="C43" s="27" t="str">
        <f>IF(D43="","",VLOOKUP(D43,'Drop Down'!$A$2:$B$9,2,FALSE))</f>
        <v/>
      </c>
      <c r="F43" s="53"/>
      <c r="G43" s="53">
        <v>0</v>
      </c>
      <c r="H43" s="31"/>
      <c r="I43" s="31"/>
      <c r="J43" s="31"/>
      <c r="K43" s="31"/>
      <c r="L43" s="31"/>
      <c r="M43" s="31"/>
    </row>
    <row r="44" spans="1:13" s="14" customFormat="1" ht="12" x14ac:dyDescent="0.2">
      <c r="B44" s="14" t="s">
        <v>32</v>
      </c>
      <c r="C44" s="27" t="str">
        <f>IF(D44="","",VLOOKUP(D44,'Drop Down'!$A$2:$B$9,2,FALSE))</f>
        <v/>
      </c>
      <c r="F44" s="53"/>
      <c r="G44" s="53">
        <v>0</v>
      </c>
      <c r="H44" s="31"/>
      <c r="I44" s="31"/>
      <c r="J44" s="31"/>
      <c r="K44" s="31"/>
      <c r="L44" s="31"/>
      <c r="M44" s="31"/>
    </row>
    <row r="45" spans="1:13" s="14" customFormat="1" ht="12" x14ac:dyDescent="0.2">
      <c r="B45" s="14" t="s">
        <v>32</v>
      </c>
      <c r="C45" s="27" t="str">
        <f>IF(D45="","",VLOOKUP(D45,'Drop Down'!$A$2:$B$9,2,FALSE))</f>
        <v/>
      </c>
      <c r="F45" s="53"/>
      <c r="G45" s="53">
        <v>0</v>
      </c>
      <c r="H45" s="31"/>
      <c r="I45" s="31"/>
      <c r="J45" s="31"/>
      <c r="K45" s="31"/>
      <c r="L45" s="31"/>
      <c r="M45" s="31"/>
    </row>
    <row r="46" spans="1:13" s="14" customFormat="1" ht="12" x14ac:dyDescent="0.2">
      <c r="B46" s="14" t="s">
        <v>32</v>
      </c>
      <c r="C46" s="27" t="str">
        <f>IF(D46="","",VLOOKUP(D46,'Drop Down'!$A$2:$B$9,2,FALSE))</f>
        <v/>
      </c>
      <c r="F46" s="53"/>
      <c r="G46" s="53">
        <v>0</v>
      </c>
      <c r="H46" s="31"/>
      <c r="I46" s="31"/>
      <c r="J46" s="31"/>
      <c r="K46" s="31"/>
      <c r="L46" s="31"/>
      <c r="M46" s="31"/>
    </row>
    <row r="47" spans="1:13" s="14" customFormat="1" ht="12" x14ac:dyDescent="0.2">
      <c r="B47" s="14" t="s">
        <v>32</v>
      </c>
      <c r="C47" s="27" t="str">
        <f>IF(D47="","",VLOOKUP(D47,'Drop Down'!$A$2:$B$9,2,FALSE))</f>
        <v/>
      </c>
      <c r="F47" s="53"/>
      <c r="G47" s="53">
        <v>0</v>
      </c>
      <c r="H47" s="31"/>
      <c r="I47" s="31"/>
      <c r="J47" s="31"/>
      <c r="K47" s="31"/>
      <c r="L47" s="31"/>
      <c r="M47" s="31"/>
    </row>
    <row r="48" spans="1:13" s="14" customFormat="1" ht="12" x14ac:dyDescent="0.2">
      <c r="F48" s="53"/>
      <c r="G48" s="53"/>
      <c r="H48" s="36"/>
      <c r="I48" s="36"/>
      <c r="J48" s="36"/>
      <c r="K48" s="36"/>
      <c r="L48" s="36"/>
      <c r="M48" s="36"/>
    </row>
    <row r="49" spans="1:13" s="14" customFormat="1" ht="12" x14ac:dyDescent="0.2">
      <c r="B49" s="17" t="s">
        <v>33</v>
      </c>
      <c r="F49" s="53"/>
      <c r="G49" s="53"/>
      <c r="H49" s="36"/>
      <c r="I49" s="36"/>
      <c r="J49" s="36"/>
      <c r="K49" s="36"/>
      <c r="L49" s="36"/>
      <c r="M49" s="36"/>
    </row>
    <row r="50" spans="1:13" s="14" customFormat="1" ht="12" x14ac:dyDescent="0.2">
      <c r="B50" s="16" t="s">
        <v>34</v>
      </c>
      <c r="E50" s="14" t="s">
        <v>70</v>
      </c>
      <c r="F50" s="53">
        <v>-50</v>
      </c>
      <c r="G50" s="53">
        <v>0</v>
      </c>
      <c r="H50" s="31"/>
      <c r="I50" s="31"/>
      <c r="J50" s="31"/>
      <c r="K50" s="31"/>
      <c r="L50" s="31">
        <v>-50</v>
      </c>
      <c r="M50" s="31"/>
    </row>
    <row r="51" spans="1:13" s="14" customFormat="1" ht="12" x14ac:dyDescent="0.2">
      <c r="B51" s="16" t="s">
        <v>35</v>
      </c>
      <c r="E51" s="14" t="s">
        <v>71</v>
      </c>
      <c r="F51" s="53">
        <v>-500</v>
      </c>
      <c r="G51" s="53">
        <v>0</v>
      </c>
      <c r="H51" s="31"/>
      <c r="I51" s="31"/>
      <c r="J51" s="31"/>
      <c r="K51" s="31"/>
      <c r="L51" s="31">
        <v>-500</v>
      </c>
      <c r="M51" s="31"/>
    </row>
    <row r="52" spans="1:13" s="14" customFormat="1" ht="12" x14ac:dyDescent="0.2">
      <c r="B52" s="14" t="s">
        <v>79</v>
      </c>
      <c r="F52" s="53"/>
      <c r="G52" s="36">
        <v>0</v>
      </c>
      <c r="H52" s="31"/>
      <c r="I52" s="31"/>
      <c r="J52" s="31"/>
      <c r="K52" s="31"/>
      <c r="L52" s="31"/>
      <c r="M52" s="31"/>
    </row>
    <row r="53" spans="1:13" s="14" customFormat="1" ht="12" x14ac:dyDescent="0.2">
      <c r="F53" s="53"/>
      <c r="G53" s="36"/>
      <c r="H53" s="36"/>
      <c r="I53" s="36"/>
      <c r="J53" s="36"/>
      <c r="K53" s="36"/>
      <c r="L53" s="36"/>
      <c r="M53" s="36"/>
    </row>
    <row r="54" spans="1:13" s="17" customFormat="1" ht="12" x14ac:dyDescent="0.2">
      <c r="B54" s="28" t="s">
        <v>49</v>
      </c>
      <c r="C54" s="28"/>
      <c r="D54" s="28"/>
      <c r="E54" s="28"/>
      <c r="F54" s="54">
        <f>SUM(F39:F52)</f>
        <v>1050</v>
      </c>
      <c r="G54" s="54">
        <f>SUM(G39:G52)</f>
        <v>30</v>
      </c>
      <c r="H54" s="54">
        <f>SUM(H39:H52)</f>
        <v>20</v>
      </c>
      <c r="I54" s="54">
        <f t="shared" ref="I54:M54" si="8">SUM(I39:I52)</f>
        <v>50</v>
      </c>
      <c r="J54" s="54">
        <f t="shared" si="8"/>
        <v>1000</v>
      </c>
      <c r="K54" s="54">
        <f t="shared" si="8"/>
        <v>450</v>
      </c>
      <c r="L54" s="54">
        <f t="shared" si="8"/>
        <v>-550</v>
      </c>
      <c r="M54" s="54">
        <f t="shared" si="8"/>
        <v>50</v>
      </c>
    </row>
    <row r="55" spans="1:13" s="14" customFormat="1" ht="12" x14ac:dyDescent="0.2">
      <c r="H55" s="15"/>
      <c r="I55" s="15"/>
      <c r="J55" s="15"/>
      <c r="K55" s="15"/>
      <c r="L55" s="15"/>
      <c r="M55" s="15"/>
    </row>
    <row r="56" spans="1:13" s="14" customFormat="1" ht="12" x14ac:dyDescent="0.2">
      <c r="H56" s="15"/>
      <c r="I56" s="15"/>
      <c r="J56" s="15"/>
      <c r="K56" s="15"/>
      <c r="L56" s="15"/>
      <c r="M56" s="15"/>
    </row>
    <row r="57" spans="1:13" s="14" customFormat="1" ht="12" x14ac:dyDescent="0.2">
      <c r="H57" s="15"/>
      <c r="I57" s="15"/>
      <c r="J57" s="15"/>
      <c r="K57" s="15"/>
      <c r="L57" s="15"/>
      <c r="M57" s="15"/>
    </row>
    <row r="58" spans="1:13" s="8" customFormat="1" ht="15" x14ac:dyDescent="0.25">
      <c r="A58" s="26" t="s">
        <v>27</v>
      </c>
      <c r="B58" s="11" t="s">
        <v>37</v>
      </c>
      <c r="C58" s="11"/>
      <c r="D58" s="11"/>
      <c r="E58" s="11"/>
      <c r="F58" s="11"/>
      <c r="G58" s="11"/>
      <c r="H58" s="12">
        <f>H5</f>
        <v>2025</v>
      </c>
      <c r="I58" s="12">
        <f>H58+1</f>
        <v>2026</v>
      </c>
      <c r="J58" s="12">
        <f t="shared" ref="J58:M58" si="9">I58+1</f>
        <v>2027</v>
      </c>
      <c r="K58" s="12">
        <f t="shared" si="9"/>
        <v>2028</v>
      </c>
      <c r="L58" s="12">
        <f t="shared" si="9"/>
        <v>2029</v>
      </c>
      <c r="M58" s="12">
        <f t="shared" si="9"/>
        <v>2030</v>
      </c>
    </row>
    <row r="59" spans="1:13" s="14" customFormat="1" ht="12" x14ac:dyDescent="0.2">
      <c r="H59" s="15"/>
      <c r="I59" s="15"/>
      <c r="J59" s="15"/>
      <c r="K59" s="15"/>
      <c r="L59" s="15"/>
      <c r="M59" s="15"/>
    </row>
    <row r="60" spans="1:13" s="14" customFormat="1" ht="12" x14ac:dyDescent="0.2">
      <c r="B60" s="14" t="s">
        <v>38</v>
      </c>
      <c r="C60" s="16"/>
      <c r="D60" s="16"/>
      <c r="E60" s="16"/>
      <c r="F60" s="16"/>
      <c r="G60" s="16"/>
      <c r="H60" s="31">
        <v>100</v>
      </c>
      <c r="I60" s="31">
        <f>H68</f>
        <v>65</v>
      </c>
      <c r="J60" s="31">
        <f>I68</f>
        <v>60</v>
      </c>
      <c r="K60" s="31">
        <f t="shared" ref="K60:M60" si="10">J68</f>
        <v>1010</v>
      </c>
      <c r="L60" s="31">
        <f t="shared" si="10"/>
        <v>1285</v>
      </c>
      <c r="M60" s="31">
        <f t="shared" si="10"/>
        <v>1060</v>
      </c>
    </row>
    <row r="61" spans="1:13" s="14" customFormat="1" ht="12" x14ac:dyDescent="0.2">
      <c r="B61" s="14" t="s">
        <v>65</v>
      </c>
      <c r="C61" s="16"/>
      <c r="D61" s="16"/>
      <c r="E61" s="16" t="s">
        <v>70</v>
      </c>
      <c r="F61" s="16"/>
      <c r="G61" s="16"/>
      <c r="H61" s="32">
        <f>SUMIF($E$40:$E$51,$E$61,H40:H51)</f>
        <v>20</v>
      </c>
      <c r="I61" s="32">
        <f t="shared" ref="I61:M61" si="11">SUMIF($E$40:$E$51,$E$61,I40:I51)</f>
        <v>50</v>
      </c>
      <c r="J61" s="32">
        <f t="shared" si="11"/>
        <v>1000</v>
      </c>
      <c r="K61" s="32">
        <f t="shared" si="11"/>
        <v>450</v>
      </c>
      <c r="L61" s="32">
        <f t="shared" si="11"/>
        <v>-50</v>
      </c>
      <c r="M61" s="32">
        <f t="shared" si="11"/>
        <v>0</v>
      </c>
    </row>
    <row r="62" spans="1:13" s="14" customFormat="1" ht="12" x14ac:dyDescent="0.2">
      <c r="C62" s="16"/>
      <c r="D62" s="16"/>
      <c r="E62" s="16"/>
      <c r="F62" s="16"/>
      <c r="G62" s="16"/>
      <c r="H62" s="33"/>
      <c r="I62" s="33"/>
      <c r="J62" s="33"/>
      <c r="K62" s="33"/>
      <c r="L62" s="33"/>
      <c r="M62" s="33"/>
    </row>
    <row r="63" spans="1:13" s="14" customFormat="1" ht="12" x14ac:dyDescent="0.2">
      <c r="B63" s="29" t="s">
        <v>39</v>
      </c>
      <c r="C63" s="29"/>
      <c r="D63" s="29"/>
      <c r="E63" s="29"/>
      <c r="F63" s="29"/>
      <c r="G63" s="29"/>
      <c r="H63" s="37">
        <f>SUM(H60:H61)</f>
        <v>120</v>
      </c>
      <c r="I63" s="37">
        <f t="shared" ref="I63:M63" si="12">SUM(I60:I61)</f>
        <v>115</v>
      </c>
      <c r="J63" s="37">
        <f t="shared" si="12"/>
        <v>1060</v>
      </c>
      <c r="K63" s="37">
        <f t="shared" si="12"/>
        <v>1460</v>
      </c>
      <c r="L63" s="37">
        <f t="shared" si="12"/>
        <v>1235</v>
      </c>
      <c r="M63" s="37">
        <f t="shared" si="12"/>
        <v>1060</v>
      </c>
    </row>
    <row r="64" spans="1:13" s="14" customFormat="1" ht="12" x14ac:dyDescent="0.2">
      <c r="H64" s="38"/>
      <c r="I64" s="38"/>
      <c r="J64" s="38"/>
      <c r="K64" s="38"/>
      <c r="L64" s="38"/>
      <c r="M64" s="38"/>
    </row>
    <row r="65" spans="1:13" s="14" customFormat="1" ht="12" x14ac:dyDescent="0.2">
      <c r="B65" s="16" t="s">
        <v>63</v>
      </c>
      <c r="C65" s="43">
        <v>1</v>
      </c>
      <c r="D65" s="14" t="s">
        <v>64</v>
      </c>
      <c r="F65" s="16"/>
      <c r="G65" s="16"/>
      <c r="H65" s="30">
        <v>50</v>
      </c>
      <c r="I65" s="30">
        <v>50</v>
      </c>
      <c r="J65" s="30">
        <v>50</v>
      </c>
      <c r="K65" s="30">
        <v>175</v>
      </c>
      <c r="L65" s="30">
        <v>175</v>
      </c>
      <c r="M65" s="30">
        <v>175</v>
      </c>
    </row>
    <row r="66" spans="1:13" s="14" customFormat="1" ht="12" x14ac:dyDescent="0.2">
      <c r="B66" s="16" t="s">
        <v>23</v>
      </c>
      <c r="C66" s="16"/>
      <c r="D66" s="16"/>
      <c r="E66" s="16"/>
      <c r="F66" s="16"/>
      <c r="G66" s="16"/>
      <c r="H66" s="32">
        <v>5</v>
      </c>
      <c r="I66" s="32">
        <v>5</v>
      </c>
      <c r="J66" s="32">
        <v>0</v>
      </c>
      <c r="K66" s="32">
        <v>0</v>
      </c>
      <c r="L66" s="32">
        <v>0</v>
      </c>
      <c r="M66" s="32">
        <v>0</v>
      </c>
    </row>
    <row r="67" spans="1:13" s="14" customFormat="1" ht="12" x14ac:dyDescent="0.2">
      <c r="B67" s="16"/>
      <c r="C67" s="16"/>
      <c r="D67" s="16"/>
      <c r="E67" s="16"/>
      <c r="F67" s="16"/>
      <c r="G67" s="16"/>
      <c r="H67" s="33"/>
      <c r="I67" s="33"/>
      <c r="J67" s="33"/>
      <c r="K67" s="33"/>
      <c r="L67" s="33"/>
      <c r="M67" s="33"/>
    </row>
    <row r="68" spans="1:13" s="17" customFormat="1" ht="12" x14ac:dyDescent="0.2">
      <c r="B68" s="28" t="s">
        <v>75</v>
      </c>
      <c r="C68" s="28"/>
      <c r="D68" s="28"/>
      <c r="E68" s="28"/>
      <c r="F68" s="28"/>
      <c r="G68" s="28"/>
      <c r="H68" s="34">
        <f>+H63-H65-H66</f>
        <v>65</v>
      </c>
      <c r="I68" s="34">
        <f t="shared" ref="I68:M68" si="13">+I63-I65-I66</f>
        <v>60</v>
      </c>
      <c r="J68" s="34">
        <f t="shared" si="13"/>
        <v>1010</v>
      </c>
      <c r="K68" s="34">
        <f t="shared" si="13"/>
        <v>1285</v>
      </c>
      <c r="L68" s="34">
        <f t="shared" si="13"/>
        <v>1060</v>
      </c>
      <c r="M68" s="34">
        <f t="shared" si="13"/>
        <v>885</v>
      </c>
    </row>
    <row r="69" spans="1:13" s="14" customFormat="1" ht="12" x14ac:dyDescent="0.2">
      <c r="B69" s="16"/>
      <c r="C69" s="16"/>
      <c r="D69" s="16"/>
      <c r="E69" s="16"/>
      <c r="F69" s="16"/>
      <c r="G69" s="16"/>
      <c r="H69" s="15"/>
      <c r="I69" s="15"/>
      <c r="J69" s="15"/>
      <c r="K69" s="15"/>
      <c r="L69" s="15"/>
      <c r="M69" s="15"/>
    </row>
    <row r="70" spans="1:13" s="14" customFormat="1" ht="12" x14ac:dyDescent="0.2">
      <c r="B70" s="16"/>
      <c r="C70" s="16"/>
      <c r="D70" s="16"/>
      <c r="E70" s="16"/>
      <c r="F70" s="16"/>
      <c r="G70" s="16"/>
      <c r="H70" s="15"/>
      <c r="I70" s="15"/>
      <c r="J70" s="15"/>
      <c r="K70" s="15"/>
      <c r="L70" s="15"/>
      <c r="M70" s="15"/>
    </row>
    <row r="71" spans="1:13" s="14" customFormat="1" ht="12" x14ac:dyDescent="0.2">
      <c r="B71" s="16"/>
      <c r="C71" s="16"/>
      <c r="D71" s="16"/>
      <c r="E71" s="16"/>
      <c r="F71" s="16"/>
      <c r="G71" s="16"/>
      <c r="H71" s="15"/>
      <c r="I71" s="15"/>
      <c r="J71" s="15"/>
      <c r="K71" s="15"/>
      <c r="L71" s="15"/>
      <c r="M71" s="15"/>
    </row>
    <row r="72" spans="1:13" s="14" customFormat="1" ht="12" x14ac:dyDescent="0.2">
      <c r="B72" s="16"/>
      <c r="C72" s="16"/>
      <c r="D72" s="16"/>
      <c r="E72" s="16"/>
      <c r="F72" s="16"/>
      <c r="G72" s="16"/>
      <c r="H72" s="15"/>
      <c r="I72" s="15"/>
      <c r="J72" s="15"/>
      <c r="K72" s="15"/>
      <c r="L72" s="15"/>
      <c r="M72" s="15"/>
    </row>
    <row r="73" spans="1:13" s="8" customFormat="1" ht="15" x14ac:dyDescent="0.25">
      <c r="A73" s="26" t="s">
        <v>36</v>
      </c>
      <c r="B73" s="11" t="s">
        <v>41</v>
      </c>
      <c r="C73" s="11"/>
      <c r="D73" s="11"/>
      <c r="E73" s="11"/>
      <c r="F73" s="11"/>
      <c r="G73" s="11"/>
      <c r="H73" s="12">
        <f>H5</f>
        <v>2025</v>
      </c>
      <c r="I73" s="12">
        <f>H73+1</f>
        <v>2026</v>
      </c>
      <c r="J73" s="12">
        <f t="shared" ref="J73:M73" si="14">I73+1</f>
        <v>2027</v>
      </c>
      <c r="K73" s="12">
        <f t="shared" si="14"/>
        <v>2028</v>
      </c>
      <c r="L73" s="12">
        <f t="shared" si="14"/>
        <v>2029</v>
      </c>
      <c r="M73" s="12">
        <f t="shared" si="14"/>
        <v>2030</v>
      </c>
    </row>
    <row r="74" spans="1:13" s="14" customFormat="1" ht="12" x14ac:dyDescent="0.2">
      <c r="B74" s="16"/>
      <c r="C74" s="16"/>
      <c r="D74" s="16"/>
      <c r="E74" s="16"/>
      <c r="F74" s="16"/>
      <c r="G74" s="16"/>
      <c r="H74" s="15"/>
      <c r="I74" s="15"/>
      <c r="J74" s="15"/>
      <c r="K74" s="15"/>
      <c r="L74" s="15"/>
      <c r="M74" s="15"/>
    </row>
    <row r="75" spans="1:13" s="14" customFormat="1" ht="12" x14ac:dyDescent="0.2">
      <c r="B75" s="14" t="s">
        <v>38</v>
      </c>
      <c r="C75" s="16"/>
      <c r="D75" s="16"/>
      <c r="E75" s="16"/>
      <c r="F75" s="16"/>
      <c r="G75" s="16"/>
      <c r="H75" s="31">
        <v>750</v>
      </c>
      <c r="I75" s="31">
        <f>H83</f>
        <v>740</v>
      </c>
      <c r="J75" s="31">
        <f t="shared" ref="J75:M75" si="15">I83</f>
        <v>730</v>
      </c>
      <c r="K75" s="31">
        <f t="shared" si="15"/>
        <v>720</v>
      </c>
      <c r="L75" s="31">
        <f t="shared" si="15"/>
        <v>710</v>
      </c>
      <c r="M75" s="31">
        <f t="shared" si="15"/>
        <v>210</v>
      </c>
    </row>
    <row r="76" spans="1:13" s="14" customFormat="1" ht="12" x14ac:dyDescent="0.2">
      <c r="B76" s="14" t="s">
        <v>65</v>
      </c>
      <c r="C76" s="16"/>
      <c r="D76" s="16"/>
      <c r="E76" s="16" t="s">
        <v>71</v>
      </c>
      <c r="F76" s="16"/>
      <c r="G76" s="16"/>
      <c r="H76" s="31">
        <f>SUMIF($E$40:$E$51,$E$76,H40:H51)</f>
        <v>0</v>
      </c>
      <c r="I76" s="31">
        <f t="shared" ref="I76:M76" si="16">SUMIF($E$40:$E$51,$E$76,I40:I51)</f>
        <v>0</v>
      </c>
      <c r="J76" s="31">
        <f t="shared" si="16"/>
        <v>0</v>
      </c>
      <c r="K76" s="31">
        <f t="shared" si="16"/>
        <v>0</v>
      </c>
      <c r="L76" s="31">
        <f t="shared" si="16"/>
        <v>-500</v>
      </c>
      <c r="M76" s="31">
        <f t="shared" si="16"/>
        <v>50</v>
      </c>
    </row>
    <row r="77" spans="1:13" s="14" customFormat="1" ht="12" x14ac:dyDescent="0.2">
      <c r="C77" s="16"/>
      <c r="D77" s="16"/>
      <c r="E77" s="16"/>
      <c r="F77" s="16"/>
      <c r="G77" s="16"/>
      <c r="H77" s="36"/>
      <c r="I77" s="36"/>
      <c r="J77" s="36"/>
      <c r="K77" s="36"/>
      <c r="L77" s="36"/>
      <c r="M77" s="36"/>
    </row>
    <row r="78" spans="1:13" s="14" customFormat="1" ht="12" x14ac:dyDescent="0.2">
      <c r="B78" s="29" t="s">
        <v>39</v>
      </c>
      <c r="C78" s="29"/>
      <c r="D78" s="29"/>
      <c r="E78" s="29"/>
      <c r="F78" s="29"/>
      <c r="G78" s="29"/>
      <c r="H78" s="37">
        <f>SUM(H75:H76)</f>
        <v>750</v>
      </c>
      <c r="I78" s="37">
        <f t="shared" ref="I78:M78" si="17">SUM(I75:I76)</f>
        <v>740</v>
      </c>
      <c r="J78" s="37">
        <f t="shared" si="17"/>
        <v>730</v>
      </c>
      <c r="K78" s="37">
        <f t="shared" si="17"/>
        <v>720</v>
      </c>
      <c r="L78" s="37">
        <f t="shared" si="17"/>
        <v>210</v>
      </c>
      <c r="M78" s="37">
        <f t="shared" si="17"/>
        <v>260</v>
      </c>
    </row>
    <row r="79" spans="1:13" s="14" customFormat="1" ht="12" x14ac:dyDescent="0.2">
      <c r="H79" s="38"/>
      <c r="I79" s="38"/>
      <c r="J79" s="38"/>
      <c r="K79" s="38"/>
      <c r="L79" s="38"/>
      <c r="M79" s="38"/>
    </row>
    <row r="80" spans="1:13" s="14" customFormat="1" ht="12" x14ac:dyDescent="0.2">
      <c r="B80" s="16" t="s">
        <v>73</v>
      </c>
      <c r="C80" s="43">
        <v>1</v>
      </c>
      <c r="D80" s="14" t="s">
        <v>64</v>
      </c>
      <c r="F80" s="16"/>
      <c r="G80" s="16"/>
      <c r="H80" s="30">
        <v>10</v>
      </c>
      <c r="I80" s="30">
        <v>10</v>
      </c>
      <c r="J80" s="30">
        <v>10</v>
      </c>
      <c r="K80" s="30">
        <v>10</v>
      </c>
      <c r="L80" s="30">
        <v>0</v>
      </c>
      <c r="M80" s="30">
        <v>0</v>
      </c>
    </row>
    <row r="81" spans="1:13" s="14" customFormat="1" ht="12" x14ac:dyDescent="0.2">
      <c r="B81" s="16" t="s">
        <v>23</v>
      </c>
      <c r="C81" s="16"/>
      <c r="D81" s="16"/>
      <c r="E81" s="16"/>
      <c r="F81" s="16"/>
      <c r="G81" s="16"/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</row>
    <row r="82" spans="1:13" s="14" customFormat="1" ht="12" x14ac:dyDescent="0.2">
      <c r="B82" s="16"/>
      <c r="C82" s="16"/>
      <c r="D82" s="16"/>
      <c r="E82" s="16"/>
      <c r="F82" s="16"/>
      <c r="G82" s="16"/>
      <c r="H82" s="33"/>
      <c r="I82" s="33"/>
      <c r="J82" s="33"/>
      <c r="K82" s="33"/>
      <c r="L82" s="33"/>
      <c r="M82" s="33"/>
    </row>
    <row r="83" spans="1:13" s="17" customFormat="1" ht="12" x14ac:dyDescent="0.2">
      <c r="B83" s="28" t="s">
        <v>74</v>
      </c>
      <c r="C83" s="18"/>
      <c r="D83" s="18"/>
      <c r="E83" s="18"/>
      <c r="F83" s="18"/>
      <c r="G83" s="18"/>
      <c r="H83" s="34">
        <f>H78-H80-H81</f>
        <v>740</v>
      </c>
      <c r="I83" s="34">
        <f t="shared" ref="I83:M83" si="18">I78-I80-I81</f>
        <v>730</v>
      </c>
      <c r="J83" s="34">
        <f t="shared" si="18"/>
        <v>720</v>
      </c>
      <c r="K83" s="34">
        <f t="shared" si="18"/>
        <v>710</v>
      </c>
      <c r="L83" s="34">
        <f t="shared" si="18"/>
        <v>210</v>
      </c>
      <c r="M83" s="34">
        <f t="shared" si="18"/>
        <v>260</v>
      </c>
    </row>
    <row r="84" spans="1:13" s="14" customFormat="1" ht="12" x14ac:dyDescent="0.2">
      <c r="H84" s="15"/>
      <c r="I84" s="15"/>
      <c r="J84" s="15"/>
      <c r="K84" s="15"/>
      <c r="L84" s="15"/>
      <c r="M84" s="15"/>
    </row>
    <row r="85" spans="1:13" s="14" customFormat="1" ht="12" x14ac:dyDescent="0.2">
      <c r="H85" s="15"/>
      <c r="I85" s="15"/>
      <c r="J85" s="15"/>
      <c r="K85" s="15"/>
      <c r="L85" s="15"/>
      <c r="M85" s="15"/>
    </row>
    <row r="86" spans="1:13" s="14" customFormat="1" ht="12" x14ac:dyDescent="0.2">
      <c r="H86" s="15"/>
      <c r="I86" s="15"/>
      <c r="J86" s="15"/>
      <c r="K86" s="15"/>
      <c r="L86" s="15"/>
      <c r="M86" s="15"/>
    </row>
    <row r="87" spans="1:13" s="8" customFormat="1" ht="15" x14ac:dyDescent="0.25">
      <c r="A87" s="26" t="s">
        <v>40</v>
      </c>
      <c r="B87" s="11" t="s">
        <v>43</v>
      </c>
      <c r="C87" s="11"/>
      <c r="D87" s="11"/>
      <c r="E87" s="11"/>
      <c r="F87" s="11"/>
      <c r="G87" s="11"/>
      <c r="H87" s="12">
        <f>H5</f>
        <v>2025</v>
      </c>
      <c r="I87" s="12">
        <f>H87+1</f>
        <v>2026</v>
      </c>
      <c r="J87" s="12">
        <f t="shared" ref="J87:M87" si="19">I87+1</f>
        <v>2027</v>
      </c>
      <c r="K87" s="12">
        <f t="shared" si="19"/>
        <v>2028</v>
      </c>
      <c r="L87" s="12">
        <f t="shared" si="19"/>
        <v>2029</v>
      </c>
      <c r="M87" s="12">
        <f t="shared" si="19"/>
        <v>2030</v>
      </c>
    </row>
    <row r="88" spans="1:13" s="14" customFormat="1" ht="12" x14ac:dyDescent="0.2">
      <c r="H88" s="15"/>
      <c r="I88" s="15"/>
      <c r="J88" s="15"/>
      <c r="K88" s="15"/>
      <c r="L88" s="15"/>
      <c r="M88" s="15"/>
    </row>
    <row r="89" spans="1:13" s="14" customFormat="1" ht="12" x14ac:dyDescent="0.2">
      <c r="B89" s="14" t="s">
        <v>76</v>
      </c>
      <c r="H89" s="31">
        <v>1000</v>
      </c>
      <c r="I89" s="31">
        <f>H101</f>
        <v>126</v>
      </c>
      <c r="J89" s="31">
        <f t="shared" ref="J89:M89" si="20">I101</f>
        <v>63.990300000000204</v>
      </c>
      <c r="K89" s="31">
        <f>J101</f>
        <v>968.43222541000046</v>
      </c>
      <c r="L89" s="31">
        <f t="shared" si="20"/>
        <v>1337.4656515753277</v>
      </c>
      <c r="M89" s="31">
        <f t="shared" si="20"/>
        <v>736.79559418834913</v>
      </c>
    </row>
    <row r="90" spans="1:13" s="14" customFormat="1" ht="12" x14ac:dyDescent="0.2">
      <c r="B90" s="14" t="s">
        <v>18</v>
      </c>
      <c r="H90" s="51">
        <v>4</v>
      </c>
      <c r="I90" s="51">
        <v>4</v>
      </c>
      <c r="J90" s="51">
        <v>4</v>
      </c>
      <c r="K90" s="51">
        <v>4</v>
      </c>
      <c r="L90" s="51">
        <v>4</v>
      </c>
      <c r="M90" s="51">
        <v>4</v>
      </c>
    </row>
    <row r="91" spans="1:13" s="14" customFormat="1" ht="12" x14ac:dyDescent="0.2">
      <c r="B91" s="16" t="s">
        <v>12</v>
      </c>
      <c r="C91" s="16"/>
      <c r="D91" s="16"/>
      <c r="E91" s="16"/>
      <c r="F91" s="16"/>
      <c r="G91" s="16"/>
      <c r="H91" s="31">
        <f>H89*-H90%</f>
        <v>-40</v>
      </c>
      <c r="I91" s="31">
        <f t="shared" ref="I91:M91" si="21">I89*-I90%</f>
        <v>-5.04</v>
      </c>
      <c r="J91" s="31">
        <f t="shared" si="21"/>
        <v>-2.559612000000008</v>
      </c>
      <c r="K91" s="31">
        <f t="shared" si="21"/>
        <v>-38.73728901640002</v>
      </c>
      <c r="L91" s="31">
        <f t="shared" si="21"/>
        <v>-53.498626063013106</v>
      </c>
      <c r="M91" s="31">
        <f t="shared" si="21"/>
        <v>-29.471823767533966</v>
      </c>
    </row>
    <row r="92" spans="1:13" s="14" customFormat="1" ht="12" x14ac:dyDescent="0.2">
      <c r="H92" s="36"/>
      <c r="I92" s="36"/>
      <c r="J92" s="36"/>
      <c r="K92" s="36"/>
      <c r="L92" s="36"/>
      <c r="M92" s="36"/>
    </row>
    <row r="93" spans="1:13" s="14" customFormat="1" ht="12" x14ac:dyDescent="0.2">
      <c r="B93" s="16" t="s">
        <v>44</v>
      </c>
      <c r="C93" s="16"/>
      <c r="D93" s="16"/>
      <c r="E93" s="16"/>
      <c r="F93" s="16"/>
      <c r="G93" s="16"/>
      <c r="H93" s="31">
        <f>SUM(H54)</f>
        <v>20</v>
      </c>
      <c r="I93" s="31">
        <f t="shared" ref="I93:M93" si="22">SUM(I54)</f>
        <v>50</v>
      </c>
      <c r="J93" s="31">
        <f t="shared" si="22"/>
        <v>1000</v>
      </c>
      <c r="K93" s="31">
        <f t="shared" si="22"/>
        <v>450</v>
      </c>
      <c r="L93" s="31">
        <f t="shared" si="22"/>
        <v>-550</v>
      </c>
      <c r="M93" s="31">
        <f t="shared" si="22"/>
        <v>50</v>
      </c>
    </row>
    <row r="94" spans="1:13" s="14" customFormat="1" ht="12" x14ac:dyDescent="0.2">
      <c r="B94" s="16" t="s">
        <v>45</v>
      </c>
      <c r="C94" s="16"/>
      <c r="D94" s="16"/>
      <c r="E94" s="16"/>
      <c r="F94" s="16"/>
      <c r="G94" s="16"/>
      <c r="H94" s="31">
        <f t="shared" ref="H94:M94" si="23">H17+H34+H91</f>
        <v>84</v>
      </c>
      <c r="I94" s="31">
        <f t="shared" si="23"/>
        <v>102.0096999999998</v>
      </c>
      <c r="J94" s="31">
        <f t="shared" si="23"/>
        <v>85.55807458999972</v>
      </c>
      <c r="K94" s="31">
        <f t="shared" si="23"/>
        <v>70.966573834672687</v>
      </c>
      <c r="L94" s="31">
        <f t="shared" si="23"/>
        <v>50.670057386978598</v>
      </c>
      <c r="M94" s="31">
        <f t="shared" si="23"/>
        <v>58.228339111267886</v>
      </c>
    </row>
    <row r="95" spans="1:13" s="14" customFormat="1" ht="12" x14ac:dyDescent="0.2">
      <c r="B95" s="16" t="s">
        <v>46</v>
      </c>
      <c r="C95" s="16"/>
      <c r="D95" s="16"/>
      <c r="E95" s="16"/>
      <c r="F95" s="16"/>
      <c r="G95" s="16"/>
      <c r="H95" s="31">
        <f>-H80+-H81</f>
        <v>-10</v>
      </c>
      <c r="I95" s="31">
        <f t="shared" ref="I95:M95" si="24">-I80+-I81</f>
        <v>-10</v>
      </c>
      <c r="J95" s="31">
        <f t="shared" si="24"/>
        <v>-10</v>
      </c>
      <c r="K95" s="31">
        <f t="shared" si="24"/>
        <v>-10</v>
      </c>
      <c r="L95" s="31">
        <f t="shared" si="24"/>
        <v>0</v>
      </c>
      <c r="M95" s="31">
        <f t="shared" si="24"/>
        <v>0</v>
      </c>
    </row>
    <row r="96" spans="1:13" s="14" customFormat="1" ht="12" x14ac:dyDescent="0.2">
      <c r="H96" s="50"/>
      <c r="I96" s="50"/>
      <c r="J96" s="50"/>
      <c r="K96" s="50"/>
      <c r="L96" s="50"/>
      <c r="M96" s="50"/>
    </row>
    <row r="97" spans="1:13" s="14" customFormat="1" ht="12" x14ac:dyDescent="0.2">
      <c r="B97" s="16" t="s">
        <v>47</v>
      </c>
      <c r="C97" s="16"/>
      <c r="D97" s="16"/>
      <c r="E97" s="16"/>
      <c r="F97" s="16"/>
      <c r="G97" s="16"/>
      <c r="H97" s="31">
        <f>+H93-H94+H95</f>
        <v>-74</v>
      </c>
      <c r="I97" s="31">
        <f t="shared" ref="I97:M97" si="25">+I93-I94+I95</f>
        <v>-62.009699999999796</v>
      </c>
      <c r="J97" s="31">
        <f t="shared" si="25"/>
        <v>904.44192541000029</v>
      </c>
      <c r="K97" s="31">
        <f t="shared" si="25"/>
        <v>369.03342616532734</v>
      </c>
      <c r="L97" s="31">
        <f t="shared" si="25"/>
        <v>-600.67005738697856</v>
      </c>
      <c r="M97" s="31">
        <f t="shared" si="25"/>
        <v>-8.2283391112678856</v>
      </c>
    </row>
    <row r="98" spans="1:13" s="14" customFormat="1" ht="12" x14ac:dyDescent="0.2">
      <c r="B98" s="16"/>
      <c r="C98" s="16"/>
      <c r="D98" s="16"/>
      <c r="E98" s="16"/>
      <c r="F98" s="16"/>
      <c r="G98" s="16"/>
      <c r="H98" s="50"/>
      <c r="I98" s="50"/>
      <c r="J98" s="50"/>
      <c r="K98" s="50"/>
      <c r="L98" s="50"/>
      <c r="M98" s="50"/>
    </row>
    <row r="99" spans="1:13" s="14" customFormat="1" ht="12" x14ac:dyDescent="0.2">
      <c r="B99" s="16" t="s">
        <v>48</v>
      </c>
      <c r="C99" s="16"/>
      <c r="D99" s="16"/>
      <c r="E99" s="16"/>
      <c r="F99" s="16"/>
      <c r="G99" s="16"/>
      <c r="H99" s="31">
        <v>200</v>
      </c>
      <c r="I99" s="31">
        <f t="shared" ref="I99:M99" si="26">I89</f>
        <v>126</v>
      </c>
      <c r="J99" s="31">
        <f t="shared" si="26"/>
        <v>63.990300000000204</v>
      </c>
      <c r="K99" s="31">
        <f t="shared" si="26"/>
        <v>968.43222541000046</v>
      </c>
      <c r="L99" s="31">
        <f t="shared" si="26"/>
        <v>1337.4656515753277</v>
      </c>
      <c r="M99" s="31">
        <f t="shared" si="26"/>
        <v>736.79559418834913</v>
      </c>
    </row>
    <row r="100" spans="1:13" s="14" customFormat="1" ht="12" x14ac:dyDescent="0.2">
      <c r="H100" s="33"/>
      <c r="I100" s="33"/>
      <c r="J100" s="33"/>
      <c r="K100" s="33"/>
      <c r="L100" s="33"/>
      <c r="M100" s="33"/>
    </row>
    <row r="101" spans="1:13" s="17" customFormat="1" ht="12" x14ac:dyDescent="0.2">
      <c r="B101" s="18" t="s">
        <v>117</v>
      </c>
      <c r="C101" s="18"/>
      <c r="D101" s="18"/>
      <c r="E101" s="18"/>
      <c r="F101" s="18"/>
      <c r="G101" s="18"/>
      <c r="H101" s="34">
        <f>H99+H97</f>
        <v>126</v>
      </c>
      <c r="I101" s="34">
        <f t="shared" ref="I101:M101" si="27">+I97+I99</f>
        <v>63.990300000000204</v>
      </c>
      <c r="J101" s="34">
        <f t="shared" si="27"/>
        <v>968.43222541000046</v>
      </c>
      <c r="K101" s="34">
        <f t="shared" si="27"/>
        <v>1337.4656515753277</v>
      </c>
      <c r="L101" s="34">
        <f t="shared" si="27"/>
        <v>736.79559418834913</v>
      </c>
      <c r="M101" s="34">
        <f t="shared" si="27"/>
        <v>728.5672550770812</v>
      </c>
    </row>
    <row r="102" spans="1:13" s="14" customFormat="1" ht="12" x14ac:dyDescent="0.2">
      <c r="H102" s="15"/>
      <c r="I102" s="15"/>
      <c r="J102" s="15"/>
      <c r="K102" s="15"/>
      <c r="L102" s="15"/>
      <c r="M102" s="15"/>
    </row>
    <row r="103" spans="1:13" s="14" customFormat="1" ht="12" x14ac:dyDescent="0.2">
      <c r="H103" s="15"/>
      <c r="I103" s="15"/>
      <c r="J103" s="15"/>
      <c r="K103" s="15"/>
      <c r="L103" s="15"/>
      <c r="M103" s="15"/>
    </row>
    <row r="104" spans="1:13" s="14" customFormat="1" ht="12" x14ac:dyDescent="0.2">
      <c r="H104" s="15"/>
      <c r="I104" s="15"/>
      <c r="J104" s="15"/>
      <c r="K104" s="15"/>
      <c r="L104" s="15"/>
      <c r="M104" s="15"/>
    </row>
    <row r="105" spans="1:13" s="14" customFormat="1" ht="12" x14ac:dyDescent="0.2">
      <c r="H105" s="15"/>
      <c r="I105" s="15"/>
      <c r="J105" s="15"/>
      <c r="K105" s="15"/>
      <c r="L105" s="15"/>
      <c r="M105" s="15"/>
    </row>
    <row r="106" spans="1:13" s="14" customFormat="1" ht="12" x14ac:dyDescent="0.2">
      <c r="H106" s="15"/>
      <c r="I106" s="15"/>
      <c r="J106" s="15"/>
      <c r="K106" s="15"/>
      <c r="L106" s="15"/>
      <c r="M106" s="15"/>
    </row>
    <row r="107" spans="1:13" s="14" customFormat="1" ht="12" x14ac:dyDescent="0.2">
      <c r="H107" s="15"/>
      <c r="I107" s="15"/>
      <c r="J107" s="15"/>
      <c r="K107" s="15"/>
      <c r="L107" s="15"/>
      <c r="M107" s="15"/>
    </row>
    <row r="108" spans="1:13" s="14" customFormat="1" ht="12" x14ac:dyDescent="0.2">
      <c r="H108" s="15"/>
      <c r="I108" s="15"/>
      <c r="J108" s="15"/>
      <c r="K108" s="15"/>
      <c r="L108" s="15"/>
      <c r="M108" s="15"/>
    </row>
    <row r="109" spans="1:13" s="14" customFormat="1" ht="12" x14ac:dyDescent="0.2">
      <c r="H109" s="15"/>
      <c r="I109" s="15"/>
      <c r="J109" s="15"/>
      <c r="K109" s="15"/>
      <c r="L109" s="15"/>
      <c r="M109" s="15"/>
    </row>
    <row r="110" spans="1:13" s="14" customFormat="1" ht="12" x14ac:dyDescent="0.2">
      <c r="H110" s="15"/>
      <c r="I110" s="15"/>
      <c r="J110" s="15"/>
      <c r="K110" s="15"/>
      <c r="L110" s="15"/>
      <c r="M110" s="15"/>
    </row>
    <row r="111" spans="1:13" s="20" customFormat="1" ht="16.5" x14ac:dyDescent="0.25">
      <c r="A111" s="20" t="s">
        <v>24</v>
      </c>
      <c r="H111" s="21"/>
      <c r="I111" s="21"/>
      <c r="J111" s="21"/>
      <c r="K111" s="21"/>
      <c r="L111" s="21"/>
      <c r="M111" s="21"/>
    </row>
    <row r="112" spans="1:13" s="14" customFormat="1" ht="12" x14ac:dyDescent="0.2">
      <c r="H112" s="15"/>
      <c r="I112" s="15"/>
      <c r="J112" s="15"/>
      <c r="K112" s="15"/>
      <c r="L112" s="15"/>
      <c r="M112" s="15"/>
    </row>
    <row r="113" spans="1:13" s="13" customFormat="1" ht="15" x14ac:dyDescent="0.25">
      <c r="A113" s="10" t="s">
        <v>42</v>
      </c>
      <c r="B113" s="11" t="s">
        <v>17</v>
      </c>
      <c r="C113" s="10"/>
      <c r="D113" s="10"/>
      <c r="E113" s="10"/>
      <c r="F113" s="10"/>
      <c r="G113" s="11"/>
      <c r="H113" s="12">
        <f t="shared" ref="H113:M113" si="28">H5</f>
        <v>2025</v>
      </c>
      <c r="I113" s="12">
        <f t="shared" si="28"/>
        <v>2026</v>
      </c>
      <c r="J113" s="12">
        <f t="shared" si="28"/>
        <v>2027</v>
      </c>
      <c r="K113" s="12">
        <f t="shared" si="28"/>
        <v>2028</v>
      </c>
      <c r="L113" s="12">
        <f t="shared" si="28"/>
        <v>2029</v>
      </c>
      <c r="M113" s="12">
        <f t="shared" si="28"/>
        <v>2030</v>
      </c>
    </row>
    <row r="114" spans="1:13" s="17" customFormat="1" ht="12" x14ac:dyDescent="0.2">
      <c r="B114" s="22"/>
      <c r="C114" s="22"/>
      <c r="D114" s="22"/>
      <c r="E114" s="22"/>
      <c r="F114" s="22"/>
      <c r="G114" s="22"/>
      <c r="H114" s="23"/>
      <c r="I114" s="23"/>
      <c r="J114" s="23"/>
      <c r="K114" s="23"/>
      <c r="L114" s="23"/>
      <c r="M114" s="23"/>
    </row>
    <row r="115" spans="1:13" s="14" customFormat="1" ht="12" x14ac:dyDescent="0.2">
      <c r="B115" s="22" t="s">
        <v>78</v>
      </c>
      <c r="H115" s="15"/>
      <c r="I115" s="15"/>
      <c r="J115" s="15"/>
      <c r="K115" s="15"/>
      <c r="L115" s="15"/>
      <c r="M115" s="15"/>
    </row>
    <row r="116" spans="1:13" s="14" customFormat="1" ht="12" x14ac:dyDescent="0.2">
      <c r="B116" s="16" t="s">
        <v>4</v>
      </c>
      <c r="C116" s="16"/>
      <c r="D116" s="16"/>
      <c r="E116" s="16"/>
      <c r="F116" s="16"/>
      <c r="G116" s="16"/>
      <c r="H116" s="31">
        <f t="shared" ref="H116:M116" si="29">+H17</f>
        <v>681</v>
      </c>
      <c r="I116" s="31">
        <f t="shared" si="29"/>
        <v>677.5496999999998</v>
      </c>
      <c r="J116" s="31">
        <f t="shared" si="29"/>
        <v>674.11768658999972</v>
      </c>
      <c r="K116" s="31">
        <f t="shared" si="29"/>
        <v>670.7038628510727</v>
      </c>
      <c r="L116" s="31">
        <f t="shared" si="29"/>
        <v>664.1686834499917</v>
      </c>
      <c r="M116" s="31">
        <f t="shared" si="29"/>
        <v>657.70016287880185</v>
      </c>
    </row>
    <row r="117" spans="1:13" s="14" customFormat="1" ht="12" x14ac:dyDescent="0.2">
      <c r="B117" s="16" t="s">
        <v>13</v>
      </c>
      <c r="C117" s="16"/>
      <c r="D117" s="16"/>
      <c r="E117" s="16"/>
      <c r="F117" s="16"/>
      <c r="G117" s="16"/>
      <c r="H117" s="31">
        <f t="shared" ref="H117:M117" si="30">+H34</f>
        <v>-557</v>
      </c>
      <c r="I117" s="31">
        <f t="shared" si="30"/>
        <v>-570.5</v>
      </c>
      <c r="J117" s="31">
        <f t="shared" si="30"/>
        <v>-586</v>
      </c>
      <c r="K117" s="31">
        <f t="shared" si="30"/>
        <v>-561</v>
      </c>
      <c r="L117" s="31">
        <f t="shared" si="30"/>
        <v>-560</v>
      </c>
      <c r="M117" s="31">
        <f t="shared" si="30"/>
        <v>-570</v>
      </c>
    </row>
    <row r="118" spans="1:13" s="14" customFormat="1" ht="12" x14ac:dyDescent="0.2">
      <c r="H118" s="36"/>
      <c r="I118" s="36"/>
      <c r="J118" s="36"/>
      <c r="K118" s="36"/>
      <c r="L118" s="36"/>
      <c r="M118" s="36"/>
    </row>
    <row r="119" spans="1:13" s="14" customFormat="1" ht="12" x14ac:dyDescent="0.2">
      <c r="B119" s="25" t="s">
        <v>128</v>
      </c>
      <c r="C119" s="25"/>
      <c r="D119" s="25"/>
      <c r="E119" s="25"/>
      <c r="F119" s="25"/>
      <c r="G119" s="25"/>
      <c r="H119" s="37">
        <f>SUM(H116:H118)</f>
        <v>124</v>
      </c>
      <c r="I119" s="37">
        <f t="shared" ref="I119:M119" si="31">SUM(I116:I118)</f>
        <v>107.0496999999998</v>
      </c>
      <c r="J119" s="37">
        <f t="shared" si="31"/>
        <v>88.117686589999721</v>
      </c>
      <c r="K119" s="37">
        <f t="shared" si="31"/>
        <v>109.7038628510727</v>
      </c>
      <c r="L119" s="37">
        <f t="shared" si="31"/>
        <v>104.1686834499917</v>
      </c>
      <c r="M119" s="37">
        <f t="shared" si="31"/>
        <v>87.700162878801848</v>
      </c>
    </row>
    <row r="120" spans="1:13" s="14" customFormat="1" ht="12" x14ac:dyDescent="0.2">
      <c r="H120" s="36"/>
      <c r="I120" s="36"/>
      <c r="J120" s="36"/>
      <c r="K120" s="36"/>
      <c r="L120" s="36"/>
      <c r="M120" s="36"/>
    </row>
    <row r="121" spans="1:13" s="14" customFormat="1" ht="12" x14ac:dyDescent="0.2">
      <c r="B121" s="16" t="s">
        <v>12</v>
      </c>
      <c r="C121" s="16"/>
      <c r="D121" s="16"/>
      <c r="E121" s="16"/>
      <c r="F121" s="16"/>
      <c r="G121" s="16"/>
      <c r="H121" s="31">
        <f>H91</f>
        <v>-40</v>
      </c>
      <c r="I121" s="31">
        <f t="shared" ref="I121:M121" si="32">I91</f>
        <v>-5.04</v>
      </c>
      <c r="J121" s="31">
        <f t="shared" si="32"/>
        <v>-2.559612000000008</v>
      </c>
      <c r="K121" s="31">
        <f t="shared" si="32"/>
        <v>-38.73728901640002</v>
      </c>
      <c r="L121" s="31">
        <f t="shared" si="32"/>
        <v>-53.498626063013106</v>
      </c>
      <c r="M121" s="31">
        <f t="shared" si="32"/>
        <v>-29.471823767533966</v>
      </c>
    </row>
    <row r="122" spans="1:13" s="14" customFormat="1" ht="12" x14ac:dyDescent="0.2">
      <c r="H122" s="36"/>
      <c r="I122" s="36"/>
      <c r="J122" s="36"/>
      <c r="K122" s="36"/>
      <c r="L122" s="36"/>
      <c r="M122" s="36"/>
    </row>
    <row r="123" spans="1:13" s="14" customFormat="1" ht="12" x14ac:dyDescent="0.2">
      <c r="B123" s="25" t="s">
        <v>127</v>
      </c>
      <c r="C123" s="25"/>
      <c r="D123" s="25"/>
      <c r="E123" s="25"/>
      <c r="F123" s="25"/>
      <c r="G123" s="25"/>
      <c r="H123" s="37">
        <f>+H119-H121</f>
        <v>164</v>
      </c>
      <c r="I123" s="37">
        <f t="shared" ref="I123:M123" si="33">+I119-I121</f>
        <v>112.08969999999981</v>
      </c>
      <c r="J123" s="37">
        <f t="shared" si="33"/>
        <v>90.677298589999722</v>
      </c>
      <c r="K123" s="37">
        <f t="shared" si="33"/>
        <v>148.44115186747271</v>
      </c>
      <c r="L123" s="37">
        <f t="shared" si="33"/>
        <v>157.6673095130048</v>
      </c>
      <c r="M123" s="37">
        <f t="shared" si="33"/>
        <v>117.17198664633581</v>
      </c>
    </row>
    <row r="124" spans="1:13" s="14" customFormat="1" ht="12" x14ac:dyDescent="0.2">
      <c r="B124" s="16"/>
      <c r="C124" s="16"/>
      <c r="D124" s="16"/>
      <c r="E124" s="16"/>
      <c r="F124" s="16"/>
      <c r="G124" s="16"/>
      <c r="H124" s="38"/>
      <c r="I124" s="38"/>
      <c r="J124" s="38"/>
      <c r="K124" s="38"/>
      <c r="L124" s="38"/>
      <c r="M124" s="38"/>
    </row>
    <row r="125" spans="1:13" s="14" customFormat="1" ht="12" x14ac:dyDescent="0.2">
      <c r="B125" s="16" t="s">
        <v>14</v>
      </c>
      <c r="C125" s="16"/>
      <c r="D125" s="16"/>
      <c r="E125" s="16"/>
      <c r="F125" s="16"/>
      <c r="G125" s="16"/>
      <c r="H125" s="30">
        <f>-H65</f>
        <v>-50</v>
      </c>
      <c r="I125" s="30">
        <f t="shared" ref="I125:M125" si="34">-I65</f>
        <v>-50</v>
      </c>
      <c r="J125" s="30">
        <f t="shared" si="34"/>
        <v>-50</v>
      </c>
      <c r="K125" s="30">
        <f t="shared" si="34"/>
        <v>-175</v>
      </c>
      <c r="L125" s="30">
        <f t="shared" si="34"/>
        <v>-175</v>
      </c>
      <c r="M125" s="30">
        <f t="shared" si="34"/>
        <v>-175</v>
      </c>
    </row>
    <row r="126" spans="1:13" s="14" customFormat="1" ht="12" x14ac:dyDescent="0.2">
      <c r="B126" s="16" t="s">
        <v>23</v>
      </c>
      <c r="C126" s="16"/>
      <c r="D126" s="16"/>
      <c r="E126" s="16"/>
      <c r="F126" s="16"/>
      <c r="G126" s="16"/>
      <c r="H126" s="32">
        <f t="shared" ref="H126:M126" si="35">-H66+-H80+-H81</f>
        <v>-15</v>
      </c>
      <c r="I126" s="32">
        <f t="shared" si="35"/>
        <v>-15</v>
      </c>
      <c r="J126" s="32">
        <f t="shared" si="35"/>
        <v>-10</v>
      </c>
      <c r="K126" s="32">
        <f t="shared" si="35"/>
        <v>-10</v>
      </c>
      <c r="L126" s="32">
        <f t="shared" si="35"/>
        <v>0</v>
      </c>
      <c r="M126" s="32">
        <f t="shared" si="35"/>
        <v>0</v>
      </c>
    </row>
    <row r="127" spans="1:13" s="14" customFormat="1" ht="12" x14ac:dyDescent="0.2">
      <c r="H127" s="33"/>
      <c r="I127" s="33"/>
      <c r="J127" s="33"/>
      <c r="K127" s="33"/>
      <c r="L127" s="33"/>
      <c r="M127" s="33"/>
    </row>
    <row r="128" spans="1:13" s="17" customFormat="1" ht="12" x14ac:dyDescent="0.2">
      <c r="B128" s="18" t="s">
        <v>19</v>
      </c>
      <c r="C128" s="18"/>
      <c r="D128" s="18"/>
      <c r="E128" s="18"/>
      <c r="F128" s="18"/>
      <c r="G128" s="18"/>
      <c r="H128" s="34">
        <f>SUM(H123:H127)</f>
        <v>99</v>
      </c>
      <c r="I128" s="34">
        <f t="shared" ref="I128:M128" si="36">SUM(I123:I127)</f>
        <v>47.089699999999809</v>
      </c>
      <c r="J128" s="34">
        <f t="shared" si="36"/>
        <v>30.677298589999722</v>
      </c>
      <c r="K128" s="34">
        <f t="shared" si="36"/>
        <v>-36.558848132527288</v>
      </c>
      <c r="L128" s="34">
        <f t="shared" si="36"/>
        <v>-17.332690486995205</v>
      </c>
      <c r="M128" s="34">
        <f t="shared" si="36"/>
        <v>-57.82801335366419</v>
      </c>
    </row>
    <row r="129" spans="1:13" s="14" customFormat="1" ht="12" x14ac:dyDescent="0.2">
      <c r="H129" s="15"/>
      <c r="I129" s="15"/>
      <c r="J129" s="15"/>
      <c r="K129" s="15"/>
      <c r="L129" s="15"/>
      <c r="M129" s="15"/>
    </row>
    <row r="130" spans="1:13" s="14" customFormat="1" ht="12" x14ac:dyDescent="0.2">
      <c r="H130" s="15"/>
      <c r="I130" s="15"/>
      <c r="J130" s="15"/>
      <c r="K130" s="15"/>
      <c r="L130" s="15"/>
      <c r="M130" s="15"/>
    </row>
    <row r="131" spans="1:13" s="14" customFormat="1" ht="12" x14ac:dyDescent="0.2">
      <c r="H131" s="15"/>
      <c r="I131" s="15"/>
      <c r="J131" s="15"/>
      <c r="K131" s="15"/>
      <c r="L131" s="15"/>
      <c r="M131" s="15"/>
    </row>
    <row r="132" spans="1:13" s="13" customFormat="1" ht="15" x14ac:dyDescent="0.25">
      <c r="A132" s="10" t="s">
        <v>118</v>
      </c>
      <c r="B132" s="11" t="s">
        <v>119</v>
      </c>
      <c r="C132" s="10"/>
      <c r="D132" s="10"/>
      <c r="E132" s="10"/>
      <c r="F132" s="10"/>
      <c r="G132" s="11"/>
      <c r="H132" s="12">
        <f>H5</f>
        <v>2025</v>
      </c>
      <c r="I132" s="12">
        <f>H132+1</f>
        <v>2026</v>
      </c>
      <c r="J132" s="12">
        <f t="shared" ref="J132:M132" si="37">I132+1</f>
        <v>2027</v>
      </c>
      <c r="K132" s="12">
        <f t="shared" si="37"/>
        <v>2028</v>
      </c>
      <c r="L132" s="12">
        <f t="shared" si="37"/>
        <v>2029</v>
      </c>
      <c r="M132" s="12">
        <f t="shared" si="37"/>
        <v>2030</v>
      </c>
    </row>
    <row r="133" spans="1:13" s="14" customFormat="1" ht="12" x14ac:dyDescent="0.2">
      <c r="H133" s="15"/>
      <c r="I133" s="15"/>
      <c r="J133" s="15"/>
      <c r="K133" s="15"/>
      <c r="L133" s="15"/>
      <c r="M133" s="15"/>
    </row>
    <row r="134" spans="1:13" x14ac:dyDescent="0.2">
      <c r="B134" s="70" t="s">
        <v>120</v>
      </c>
    </row>
    <row r="135" spans="1:13" x14ac:dyDescent="0.2">
      <c r="B135" s="71" t="s">
        <v>121</v>
      </c>
      <c r="C135" s="72"/>
      <c r="D135" s="72"/>
      <c r="E135" s="72"/>
      <c r="F135" s="72"/>
      <c r="G135" s="73"/>
      <c r="H135" s="57">
        <f t="shared" ref="H135:M135" si="38">(-H91*100)/(H11+H13)</f>
        <v>6.1443932411674345</v>
      </c>
      <c r="I135" s="57">
        <f t="shared" si="38"/>
        <v>0.77831863716406657</v>
      </c>
      <c r="J135" s="57">
        <f t="shared" si="38"/>
        <v>0.39738266054310006</v>
      </c>
      <c r="K135" s="57">
        <f t="shared" si="38"/>
        <v>6.0460520472005079</v>
      </c>
      <c r="L135" s="57">
        <f t="shared" si="38"/>
        <v>8.4360245876492925</v>
      </c>
      <c r="M135" s="57">
        <f t="shared" si="38"/>
        <v>4.695207283740098</v>
      </c>
    </row>
    <row r="136" spans="1:13" x14ac:dyDescent="0.2">
      <c r="B136" s="71" t="s">
        <v>122</v>
      </c>
      <c r="C136" s="72"/>
      <c r="D136" s="72"/>
      <c r="E136" s="72"/>
      <c r="F136" s="72"/>
      <c r="G136" s="73"/>
      <c r="H136" s="57">
        <f t="shared" ref="H136:M136" si="39">((-H121+H123)*100)/(H11+H13)</f>
        <v>31.336405529953918</v>
      </c>
      <c r="I136" s="57">
        <f t="shared" si="39"/>
        <v>18.088140570522981</v>
      </c>
      <c r="J136" s="57">
        <f t="shared" si="39"/>
        <v>14.475135915550137</v>
      </c>
      <c r="K136" s="57">
        <f t="shared" si="39"/>
        <v>29.214501696766121</v>
      </c>
      <c r="L136" s="57">
        <f t="shared" si="39"/>
        <v>33.298070542877838</v>
      </c>
      <c r="M136" s="57">
        <f t="shared" si="39"/>
        <v>23.362079394933051</v>
      </c>
    </row>
    <row r="137" spans="1:13" x14ac:dyDescent="0.2">
      <c r="B137" s="71" t="s">
        <v>123</v>
      </c>
      <c r="C137" s="72"/>
      <c r="D137" s="72"/>
      <c r="E137" s="72"/>
      <c r="F137" s="72"/>
      <c r="G137" s="73"/>
      <c r="H137" s="57">
        <f t="shared" ref="H137:M137" si="40">(H123*100)/(H11+H13)</f>
        <v>25.192012288786483</v>
      </c>
      <c r="I137" s="57">
        <f t="shared" si="40"/>
        <v>17.309821933358915</v>
      </c>
      <c r="J137" s="57">
        <f t="shared" si="40"/>
        <v>14.077753255007039</v>
      </c>
      <c r="K137" s="57">
        <f t="shared" si="40"/>
        <v>23.168449649565616</v>
      </c>
      <c r="L137" s="57">
        <f t="shared" si="40"/>
        <v>24.862045955228549</v>
      </c>
      <c r="M137" s="57">
        <f t="shared" si="40"/>
        <v>18.666872111192955</v>
      </c>
    </row>
    <row r="138" spans="1:13" x14ac:dyDescent="0.2">
      <c r="B138" s="71" t="s">
        <v>124</v>
      </c>
      <c r="C138" s="72"/>
      <c r="D138" s="72"/>
      <c r="E138" s="72"/>
      <c r="F138" s="72"/>
      <c r="G138" s="73"/>
      <c r="H138" s="57">
        <f t="shared" ref="H138:M138" si="41">H101*1000/H7</f>
        <v>66.315789473684205</v>
      </c>
      <c r="I138" s="57">
        <f t="shared" si="41"/>
        <v>34.366433941997961</v>
      </c>
      <c r="J138" s="57">
        <f t="shared" si="41"/>
        <v>530.7175877430459</v>
      </c>
      <c r="K138" s="57">
        <f t="shared" si="41"/>
        <v>747.91253038997786</v>
      </c>
      <c r="L138" s="57">
        <f t="shared" si="41"/>
        <v>420.42556503248466</v>
      </c>
      <c r="M138" s="57">
        <f t="shared" si="41"/>
        <v>424.2146561933921</v>
      </c>
    </row>
    <row r="139" spans="1:13" x14ac:dyDescent="0.2">
      <c r="B139" s="71" t="s">
        <v>125</v>
      </c>
      <c r="C139" s="72"/>
      <c r="D139" s="72"/>
      <c r="E139" s="72"/>
      <c r="F139" s="72"/>
      <c r="G139" s="73"/>
      <c r="H139" s="57">
        <f t="shared" ref="H139:M139" si="42">H101/H123</f>
        <v>0.76829268292682928</v>
      </c>
      <c r="I139" s="57">
        <f t="shared" si="42"/>
        <v>0.57088474676977741</v>
      </c>
      <c r="J139" s="57">
        <f t="shared" si="42"/>
        <v>10.679985403941039</v>
      </c>
      <c r="K139" s="57">
        <f t="shared" si="42"/>
        <v>9.0100732495622786</v>
      </c>
      <c r="L139" s="57">
        <f t="shared" si="42"/>
        <v>4.673103108463815</v>
      </c>
      <c r="M139" s="57">
        <f t="shared" si="42"/>
        <v>6.2179303767899787</v>
      </c>
    </row>
    <row r="140" spans="1:13" x14ac:dyDescent="0.2">
      <c r="B140" s="71" t="s">
        <v>126</v>
      </c>
      <c r="C140" s="72"/>
      <c r="D140" s="72"/>
      <c r="E140" s="72"/>
      <c r="F140" s="72"/>
      <c r="G140" s="73"/>
      <c r="H140" s="57">
        <f t="shared" ref="H140:M140" si="43">H101/(H119*10)*100</f>
        <v>10.161290322580644</v>
      </c>
      <c r="I140" s="57">
        <f t="shared" si="43"/>
        <v>5.977625345984185</v>
      </c>
      <c r="J140" s="57">
        <f t="shared" si="43"/>
        <v>109.90213916032445</v>
      </c>
      <c r="K140" s="57">
        <f t="shared" si="43"/>
        <v>121.91600339461061</v>
      </c>
      <c r="L140" s="57">
        <f t="shared" si="43"/>
        <v>70.731007610561079</v>
      </c>
      <c r="M140" s="57">
        <f t="shared" si="43"/>
        <v>83.074789277635929</v>
      </c>
    </row>
    <row r="142" spans="1:13" x14ac:dyDescent="0.2">
      <c r="B142" s="70" t="s">
        <v>129</v>
      </c>
      <c r="C142" s="69"/>
      <c r="D142" s="74" t="s">
        <v>130</v>
      </c>
    </row>
    <row r="143" spans="1:13" x14ac:dyDescent="0.2">
      <c r="C143" s="67"/>
      <c r="D143" s="74" t="s">
        <v>131</v>
      </c>
    </row>
    <row r="144" spans="1:13" x14ac:dyDescent="0.2">
      <c r="C144" s="66"/>
      <c r="D144" s="74" t="s">
        <v>132</v>
      </c>
    </row>
    <row r="145" spans="3:4" x14ac:dyDescent="0.2">
      <c r="C145" s="68"/>
      <c r="D145" s="74" t="s">
        <v>133</v>
      </c>
    </row>
  </sheetData>
  <phoneticPr fontId="0" type="noConversion"/>
  <conditionalFormatting sqref="H135:M135">
    <cfRule type="cellIs" dxfId="23" priority="21" operator="greaterThan">
      <formula>13</formula>
    </cfRule>
    <cfRule type="cellIs" dxfId="22" priority="22" operator="between">
      <formula>10</formula>
      <formula>12.9999</formula>
    </cfRule>
    <cfRule type="cellIs" dxfId="21" priority="23" operator="between">
      <formula>5</formula>
      <formula>9.9999</formula>
    </cfRule>
    <cfRule type="cellIs" dxfId="20" priority="24" operator="lessThan">
      <formula>5</formula>
    </cfRule>
  </conditionalFormatting>
  <conditionalFormatting sqref="H136:M136">
    <cfRule type="cellIs" dxfId="19" priority="17" operator="lessThan">
      <formula>18</formula>
    </cfRule>
    <cfRule type="cellIs" dxfId="18" priority="18" operator="between">
      <formula>18</formula>
      <formula>24.999</formula>
    </cfRule>
    <cfRule type="cellIs" dxfId="17" priority="19" operator="between">
      <formula>25</formula>
      <formula>30</formula>
    </cfRule>
    <cfRule type="cellIs" dxfId="16" priority="20" operator="greaterThan">
      <formula>30</formula>
    </cfRule>
  </conditionalFormatting>
  <conditionalFormatting sqref="H137:M137">
    <cfRule type="cellIs" dxfId="15" priority="13" operator="lessThan">
      <formula>10</formula>
    </cfRule>
    <cfRule type="cellIs" dxfId="14" priority="14" operator="between">
      <formula>10</formula>
      <formula>14.999</formula>
    </cfRule>
    <cfRule type="cellIs" dxfId="13" priority="15" operator="between">
      <formula>15</formula>
      <formula>19</formula>
    </cfRule>
    <cfRule type="cellIs" dxfId="12" priority="16" operator="greaterThan">
      <formula>19</formula>
    </cfRule>
  </conditionalFormatting>
  <conditionalFormatting sqref="H138:M138">
    <cfRule type="cellIs" dxfId="11" priority="9" operator="greaterThan">
      <formula>5000</formula>
    </cfRule>
    <cfRule type="cellIs" dxfId="10" priority="10" operator="between">
      <formula>3001</formula>
      <formula>5000</formula>
    </cfRule>
    <cfRule type="cellIs" dxfId="9" priority="11" operator="between">
      <formula>2000</formula>
      <formula>3000</formula>
    </cfRule>
    <cfRule type="cellIs" dxfId="8" priority="12" operator="lessThan">
      <formula>2000</formula>
    </cfRule>
  </conditionalFormatting>
  <conditionalFormatting sqref="H139:M139">
    <cfRule type="cellIs" dxfId="7" priority="5" operator="greaterThan">
      <formula>18</formula>
    </cfRule>
    <cfRule type="cellIs" dxfId="6" priority="6" operator="between">
      <formula>12.001</formula>
      <formula>18</formula>
    </cfRule>
    <cfRule type="cellIs" dxfId="5" priority="7" operator="between">
      <formula>8.001</formula>
      <formula>12</formula>
    </cfRule>
    <cfRule type="cellIs" dxfId="4" priority="8" operator="lessThanOrEqual">
      <formula>8</formula>
    </cfRule>
  </conditionalFormatting>
  <conditionalFormatting sqref="H140:M140">
    <cfRule type="cellIs" dxfId="3" priority="1" operator="between">
      <formula>60.001</formula>
      <formula>85</formula>
    </cfRule>
    <cfRule type="cellIs" dxfId="2" priority="2" operator="greaterThan">
      <formula>85</formula>
    </cfRule>
    <cfRule type="cellIs" dxfId="1" priority="3" operator="between">
      <formula>25.001</formula>
      <formula>60</formula>
    </cfRule>
    <cfRule type="cellIs" dxfId="0" priority="4" operator="lessThanOrEqual">
      <formula>25</formula>
    </cfRule>
  </conditionalFormatting>
  <dataValidations disablePrompts="1" count="1">
    <dataValidation errorStyle="warning" allowBlank="1" showInputMessage="1" showErrorMessage="1" errorTitle="ungültiger Wert" error="bitte wählen Sie einen Wert aus der Liste" sqref="C40:C47" xr:uid="{F6C27194-FB59-486D-BBF6-1E19EA7631E9}"/>
  </dataValidations>
  <pageMargins left="0.70866141732283472" right="0.51181102362204722" top="0.74803149606299213" bottom="1.1811023622047245" header="0.31496062992125984" footer="0.31496062992125984"/>
  <pageSetup paperSize="9" orientation="landscape" r:id="rId1"/>
  <headerFooter alignWithMargins="0">
    <oddHeader>&amp;L&amp;G</oddHeader>
    <oddFooter xml:space="preserve">&amp;L&amp;8Finanzplan / Zuletzt aktualisiert am 22.05.2024
&amp;"Arial,Fett"Römisch-Katholische Kirche im Aargau / Landeskirche / www.kathaargau.ch&amp;"Arial,Standard"
Feerstrasse 8 / Postfach / 5001 Aarau / 062 832 42 72 / landeskirche@kathaargau.ch&amp;R&amp;8&amp;P      </oddFooter>
  </headerFooter>
  <rowBreaks count="1" manualBreakCount="1">
    <brk id="34" max="16383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errorTitle="ungültiger Wert" error="bitte wählen Sie einen Wert aus der Liste" xr:uid="{A72EE034-CB3D-4F32-B273-29CE71B05DD0}">
          <x14:formula1>
            <xm:f>'Drop Down'!$D$2:$D$5</xm:f>
          </x14:formula1>
          <xm:sqref>E40:E47</xm:sqref>
        </x14:dataValidation>
        <x14:dataValidation type="list" allowBlank="1" showInputMessage="1" showErrorMessage="1" xr:uid="{9A8A81CF-6309-4AA2-B0B4-BC3E3B3A348A}">
          <x14:formula1>
            <xm:f>'Drop Down'!$D$2:$D$5</xm:f>
          </x14:formula1>
          <xm:sqref>E50:E51</xm:sqref>
        </x14:dataValidation>
        <x14:dataValidation type="list" errorStyle="warning" allowBlank="1" showInputMessage="1" showErrorMessage="1" errorTitle="ungültiger Wert" error="bitte wählen Sie einen Wert aus der Liste" xr:uid="{BDD8F2DC-7A1E-4A85-93BC-681C5033F9FE}">
          <x14:formula1>
            <xm:f>'Drop Down'!$A$2:$A$10</xm:f>
          </x14:formula1>
          <xm:sqref>D40:D51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647F-13AD-4BF8-84BE-D7440BDB81B9}">
  <dimension ref="A1:E9"/>
  <sheetViews>
    <sheetView workbookViewId="0">
      <selection activeCell="E4" sqref="E4"/>
    </sheetView>
  </sheetViews>
  <sheetFormatPr baseColWidth="10" defaultRowHeight="12.75" x14ac:dyDescent="0.2"/>
  <cols>
    <col min="1" max="1" width="31" bestFit="1" customWidth="1"/>
    <col min="2" max="2" width="16.140625" style="42" bestFit="1" customWidth="1"/>
    <col min="3" max="3" width="14.5703125" bestFit="1" customWidth="1"/>
    <col min="4" max="4" width="16.7109375" bestFit="1" customWidth="1"/>
    <col min="5" max="5" width="23.5703125" bestFit="1" customWidth="1"/>
  </cols>
  <sheetData>
    <row r="1" spans="1:5" s="40" customFormat="1" x14ac:dyDescent="0.2">
      <c r="A1" s="40" t="s">
        <v>53</v>
      </c>
      <c r="B1" s="41" t="s">
        <v>52</v>
      </c>
      <c r="C1" s="40" t="s">
        <v>54</v>
      </c>
      <c r="D1" s="40" t="s">
        <v>69</v>
      </c>
      <c r="E1" s="40" t="s">
        <v>69</v>
      </c>
    </row>
    <row r="2" spans="1:5" x14ac:dyDescent="0.2">
      <c r="A2" s="39" t="s">
        <v>55</v>
      </c>
      <c r="B2" s="42">
        <v>1</v>
      </c>
      <c r="C2">
        <v>30</v>
      </c>
      <c r="D2" s="39" t="s">
        <v>70</v>
      </c>
      <c r="E2" s="39" t="s">
        <v>98</v>
      </c>
    </row>
    <row r="3" spans="1:5" x14ac:dyDescent="0.2">
      <c r="A3" s="39" t="s">
        <v>80</v>
      </c>
      <c r="B3" s="42">
        <v>1</v>
      </c>
      <c r="C3">
        <v>30</v>
      </c>
      <c r="D3" s="39" t="s">
        <v>71</v>
      </c>
      <c r="E3" s="39" t="s">
        <v>99</v>
      </c>
    </row>
    <row r="4" spans="1:5" x14ac:dyDescent="0.2">
      <c r="A4" s="39" t="s">
        <v>56</v>
      </c>
      <c r="B4" s="42">
        <v>2</v>
      </c>
      <c r="C4">
        <v>20</v>
      </c>
      <c r="D4" s="39"/>
    </row>
    <row r="5" spans="1:5" x14ac:dyDescent="0.2">
      <c r="A5" s="39" t="s">
        <v>57</v>
      </c>
      <c r="B5" s="42">
        <v>3</v>
      </c>
      <c r="C5">
        <v>10</v>
      </c>
    </row>
    <row r="6" spans="1:5" x14ac:dyDescent="0.2">
      <c r="A6" s="39" t="s">
        <v>59</v>
      </c>
      <c r="B6" s="42">
        <v>4</v>
      </c>
      <c r="C6">
        <v>5</v>
      </c>
    </row>
    <row r="7" spans="1:5" x14ac:dyDescent="0.2">
      <c r="A7" s="39" t="s">
        <v>60</v>
      </c>
      <c r="B7" s="42">
        <v>4</v>
      </c>
      <c r="C7">
        <v>3</v>
      </c>
    </row>
    <row r="8" spans="1:5" x14ac:dyDescent="0.2">
      <c r="A8" s="39" t="s">
        <v>93</v>
      </c>
      <c r="B8" s="42">
        <v>4</v>
      </c>
    </row>
    <row r="9" spans="1:5" x14ac:dyDescent="0.2">
      <c r="A9" s="39" t="s">
        <v>58</v>
      </c>
      <c r="B9" s="42">
        <v>5</v>
      </c>
      <c r="C9" s="49">
        <v>0.1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9E9C-16AE-4EA4-A9FD-D31FFCE82574}">
  <dimension ref="A1:CO377"/>
  <sheetViews>
    <sheetView workbookViewId="0">
      <pane xSplit="2" ySplit="4" topLeftCell="J5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2.75" outlineLevelCol="1" x14ac:dyDescent="0.2"/>
  <cols>
    <col min="1" max="1" width="35.7109375" bestFit="1" customWidth="1"/>
    <col min="2" max="2" width="30.140625" style="62" bestFit="1" customWidth="1"/>
    <col min="3" max="9" width="11.42578125" hidden="1" customWidth="1" outlineLevel="1"/>
    <col min="10" max="10" width="2.28515625" customWidth="1" collapsed="1"/>
    <col min="11" max="20" width="11.42578125" hidden="1" customWidth="1" outlineLevel="1"/>
    <col min="21" max="21" width="2.28515625" customWidth="1" collapsed="1"/>
    <col min="22" max="31" width="11.42578125" outlineLevel="1"/>
    <col min="32" max="32" width="2.28515625" customWidth="1"/>
    <col min="33" max="42" width="0" hidden="1" customWidth="1" outlineLevel="1"/>
    <col min="43" max="43" width="2.28515625" customWidth="1" collapsed="1"/>
    <col min="44" max="53" width="0" hidden="1" customWidth="1" outlineLevel="1"/>
    <col min="54" max="54" width="2.28515625" customWidth="1" collapsed="1"/>
  </cols>
  <sheetData>
    <row r="1" spans="1:93" s="40" customFormat="1" x14ac:dyDescent="0.2">
      <c r="A1" s="40" t="s">
        <v>112</v>
      </c>
      <c r="B1" s="41"/>
    </row>
    <row r="4" spans="1:93" s="40" customFormat="1" ht="39.75" customHeight="1" x14ac:dyDescent="0.2">
      <c r="A4" s="58" t="s">
        <v>81</v>
      </c>
      <c r="B4" s="61" t="s">
        <v>94</v>
      </c>
      <c r="C4" s="58" t="s">
        <v>67</v>
      </c>
      <c r="D4" s="58">
        <v>2005</v>
      </c>
      <c r="E4" s="58">
        <v>2006</v>
      </c>
      <c r="F4" s="58">
        <v>2007</v>
      </c>
      <c r="G4" s="58">
        <v>2008</v>
      </c>
      <c r="H4" s="58">
        <v>2009</v>
      </c>
      <c r="I4" s="58">
        <v>2010</v>
      </c>
      <c r="J4" s="58"/>
      <c r="K4" s="58">
        <v>2011</v>
      </c>
      <c r="L4" s="58">
        <v>2012</v>
      </c>
      <c r="M4" s="58">
        <v>2013</v>
      </c>
      <c r="N4" s="58">
        <v>2014</v>
      </c>
      <c r="O4" s="58">
        <v>2015</v>
      </c>
      <c r="P4" s="58">
        <v>2016</v>
      </c>
      <c r="Q4" s="58">
        <v>2017</v>
      </c>
      <c r="R4" s="58">
        <v>2018</v>
      </c>
      <c r="S4" s="58">
        <v>2019</v>
      </c>
      <c r="T4" s="58">
        <v>2020</v>
      </c>
      <c r="U4" s="58"/>
      <c r="V4" s="58">
        <v>2021</v>
      </c>
      <c r="W4" s="58">
        <v>2022</v>
      </c>
      <c r="X4" s="58">
        <v>2023</v>
      </c>
      <c r="Y4" s="58">
        <v>2024</v>
      </c>
      <c r="Z4" s="58">
        <v>2025</v>
      </c>
      <c r="AA4" s="58">
        <v>2026</v>
      </c>
      <c r="AB4" s="58">
        <v>2027</v>
      </c>
      <c r="AC4" s="58">
        <v>2028</v>
      </c>
      <c r="AD4" s="58">
        <v>2029</v>
      </c>
      <c r="AE4" s="58">
        <v>2030</v>
      </c>
      <c r="AF4" s="58"/>
      <c r="AG4" s="58">
        <v>2031</v>
      </c>
      <c r="AH4" s="58">
        <v>2032</v>
      </c>
      <c r="AI4" s="58">
        <v>2033</v>
      </c>
      <c r="AJ4" s="58">
        <v>2034</v>
      </c>
      <c r="AK4" s="58">
        <v>2035</v>
      </c>
      <c r="AL4" s="58">
        <v>2036</v>
      </c>
      <c r="AM4" s="58">
        <v>2037</v>
      </c>
      <c r="AN4" s="58">
        <v>2038</v>
      </c>
      <c r="AO4" s="58">
        <v>2039</v>
      </c>
      <c r="AP4" s="58">
        <v>2040</v>
      </c>
      <c r="AQ4" s="58"/>
      <c r="AR4" s="58">
        <v>2041</v>
      </c>
      <c r="AS4" s="58">
        <v>2042</v>
      </c>
      <c r="AT4" s="58">
        <v>2043</v>
      </c>
      <c r="AU4" s="58">
        <v>2044</v>
      </c>
      <c r="AV4" s="58">
        <v>2045</v>
      </c>
      <c r="AW4" s="58">
        <v>2046</v>
      </c>
      <c r="AX4" s="58">
        <v>2047</v>
      </c>
      <c r="AY4" s="58">
        <v>2048</v>
      </c>
      <c r="AZ4" s="58">
        <v>2049</v>
      </c>
      <c r="BA4" s="58">
        <v>2050</v>
      </c>
    </row>
    <row r="5" spans="1:93" x14ac:dyDescent="0.2">
      <c r="A5" s="3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</row>
    <row r="6" spans="1:93" x14ac:dyDescent="0.2">
      <c r="A6" s="59" t="s">
        <v>91</v>
      </c>
      <c r="B6" s="63" t="s">
        <v>98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</row>
    <row r="7" spans="1:93" x14ac:dyDescent="0.2">
      <c r="A7" s="39" t="s">
        <v>96</v>
      </c>
      <c r="C7" s="56">
        <f>C26+C43+C61+C79+C97+C115+C133</f>
        <v>1700000</v>
      </c>
      <c r="D7" s="56">
        <f t="shared" ref="D7:BA7" si="0">D26+D43+D61+D79+D97+D115+D133</f>
        <v>1700000</v>
      </c>
      <c r="E7" s="56">
        <f t="shared" si="0"/>
        <v>1700000</v>
      </c>
      <c r="F7" s="56">
        <f t="shared" si="0"/>
        <v>1700000</v>
      </c>
      <c r="G7" s="56">
        <f t="shared" si="0"/>
        <v>1700000</v>
      </c>
      <c r="H7" s="56">
        <f t="shared" si="0"/>
        <v>1700000</v>
      </c>
      <c r="I7" s="56">
        <f t="shared" si="0"/>
        <v>1700000</v>
      </c>
      <c r="J7" s="56"/>
      <c r="K7" s="56">
        <f t="shared" si="0"/>
        <v>1700000</v>
      </c>
      <c r="L7" s="56">
        <f t="shared" si="0"/>
        <v>1700000</v>
      </c>
      <c r="M7" s="56">
        <f t="shared" si="0"/>
        <v>1700000</v>
      </c>
      <c r="N7" s="56">
        <f t="shared" si="0"/>
        <v>1700000</v>
      </c>
      <c r="O7" s="56">
        <f t="shared" si="0"/>
        <v>2223000</v>
      </c>
      <c r="P7" s="56">
        <f t="shared" si="0"/>
        <v>2223000</v>
      </c>
      <c r="Q7" s="56">
        <f t="shared" si="0"/>
        <v>2223000</v>
      </c>
      <c r="R7" s="56">
        <f t="shared" si="0"/>
        <v>2223000</v>
      </c>
      <c r="S7" s="56">
        <f t="shared" si="0"/>
        <v>2223000</v>
      </c>
      <c r="T7" s="56">
        <f t="shared" si="0"/>
        <v>2223000</v>
      </c>
      <c r="U7" s="56"/>
      <c r="V7" s="56">
        <f t="shared" si="0"/>
        <v>2223000</v>
      </c>
      <c r="W7" s="56">
        <f t="shared" si="0"/>
        <v>2223000</v>
      </c>
      <c r="X7" s="56">
        <f t="shared" si="0"/>
        <v>2223000</v>
      </c>
      <c r="Y7" s="56">
        <f t="shared" si="0"/>
        <v>2223000</v>
      </c>
      <c r="Z7" s="56">
        <f t="shared" si="0"/>
        <v>2223000</v>
      </c>
      <c r="AA7" s="56">
        <f t="shared" si="0"/>
        <v>2223000</v>
      </c>
      <c r="AB7" s="56">
        <f t="shared" si="0"/>
        <v>2223000</v>
      </c>
      <c r="AC7" s="56">
        <f t="shared" si="0"/>
        <v>2223000</v>
      </c>
      <c r="AD7" s="56">
        <f t="shared" si="0"/>
        <v>2223000</v>
      </c>
      <c r="AE7" s="56">
        <f t="shared" si="0"/>
        <v>2223000</v>
      </c>
      <c r="AF7" s="56"/>
      <c r="AG7" s="56">
        <f t="shared" si="0"/>
        <v>2223000</v>
      </c>
      <c r="AH7" s="56">
        <f t="shared" si="0"/>
        <v>2223000</v>
      </c>
      <c r="AI7" s="56">
        <f t="shared" si="0"/>
        <v>2223000</v>
      </c>
      <c r="AJ7" s="56">
        <f t="shared" si="0"/>
        <v>2223000</v>
      </c>
      <c r="AK7" s="56">
        <f t="shared" si="0"/>
        <v>2223000</v>
      </c>
      <c r="AL7" s="56">
        <f t="shared" si="0"/>
        <v>2223000</v>
      </c>
      <c r="AM7" s="56">
        <f t="shared" si="0"/>
        <v>2223000</v>
      </c>
      <c r="AN7" s="56">
        <f t="shared" si="0"/>
        <v>2223000</v>
      </c>
      <c r="AO7" s="56">
        <f t="shared" si="0"/>
        <v>2223000</v>
      </c>
      <c r="AP7" s="56">
        <f t="shared" si="0"/>
        <v>2223000</v>
      </c>
      <c r="AQ7" s="56"/>
      <c r="AR7" s="56">
        <f t="shared" si="0"/>
        <v>2223000</v>
      </c>
      <c r="AS7" s="56">
        <f t="shared" si="0"/>
        <v>2223000</v>
      </c>
      <c r="AT7" s="56">
        <f t="shared" si="0"/>
        <v>2223000</v>
      </c>
      <c r="AU7" s="56">
        <f t="shared" si="0"/>
        <v>2223000</v>
      </c>
      <c r="AV7" s="56">
        <f t="shared" si="0"/>
        <v>2223000</v>
      </c>
      <c r="AW7" s="56">
        <f t="shared" si="0"/>
        <v>2223000</v>
      </c>
      <c r="AX7" s="56">
        <f t="shared" si="0"/>
        <v>2223000</v>
      </c>
      <c r="AY7" s="56">
        <f t="shared" si="0"/>
        <v>2223000</v>
      </c>
      <c r="AZ7" s="56">
        <f t="shared" si="0"/>
        <v>2223000</v>
      </c>
      <c r="BA7" s="56">
        <f t="shared" si="0"/>
        <v>2223000</v>
      </c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</row>
    <row r="8" spans="1:93" s="40" customFormat="1" x14ac:dyDescent="0.2">
      <c r="A8" s="40" t="s">
        <v>84</v>
      </c>
      <c r="B8" s="41"/>
      <c r="C8" s="55">
        <f>C27+C44+C62+C80+C98+C116+C134</f>
        <v>1700000</v>
      </c>
      <c r="D8" s="55">
        <f t="shared" ref="D8:BA8" si="1">D27+D44+D62+D80+D98+D116+D134</f>
        <v>1530000</v>
      </c>
      <c r="E8" s="55">
        <f t="shared" si="1"/>
        <v>1377000</v>
      </c>
      <c r="F8" s="55">
        <f t="shared" si="1"/>
        <v>1239300</v>
      </c>
      <c r="G8" s="55">
        <f t="shared" si="1"/>
        <v>1095370</v>
      </c>
      <c r="H8" s="55">
        <f t="shared" si="1"/>
        <v>935833</v>
      </c>
      <c r="I8" s="55">
        <f t="shared" si="1"/>
        <v>832249.7</v>
      </c>
      <c r="J8" s="55"/>
      <c r="K8" s="55">
        <f t="shared" si="1"/>
        <v>749024.73</v>
      </c>
      <c r="L8" s="55">
        <f t="shared" si="1"/>
        <v>674122.25699999998</v>
      </c>
      <c r="M8" s="55">
        <f t="shared" si="1"/>
        <v>586710.03129999992</v>
      </c>
      <c r="N8" s="55">
        <f t="shared" si="1"/>
        <v>528039.02816999995</v>
      </c>
      <c r="O8" s="55">
        <f t="shared" si="1"/>
        <v>978235.12535299989</v>
      </c>
      <c r="P8" s="55">
        <f t="shared" si="1"/>
        <v>780411.61281770002</v>
      </c>
      <c r="Q8" s="55">
        <f t="shared" si="1"/>
        <v>702370.45153592993</v>
      </c>
      <c r="R8" s="55">
        <f t="shared" si="1"/>
        <v>632133.40638233698</v>
      </c>
      <c r="S8" s="55">
        <f t="shared" si="1"/>
        <v>568920.06574410317</v>
      </c>
      <c r="T8" s="55">
        <f t="shared" si="1"/>
        <v>512028.05916969292</v>
      </c>
      <c r="U8" s="55"/>
      <c r="V8" s="55">
        <f t="shared" si="1"/>
        <v>460825.25325272366</v>
      </c>
      <c r="W8" s="55">
        <f t="shared" si="1"/>
        <v>414742.72792745131</v>
      </c>
      <c r="X8" s="55">
        <f t="shared" si="1"/>
        <v>331926.06126078463</v>
      </c>
      <c r="Y8" s="55">
        <f t="shared" si="1"/>
        <v>249109.39459411797</v>
      </c>
      <c r="Z8" s="55">
        <f t="shared" si="1"/>
        <v>166292.72792745128</v>
      </c>
      <c r="AA8" s="55">
        <f t="shared" si="1"/>
        <v>133476.06126078463</v>
      </c>
      <c r="AB8" s="55">
        <f t="shared" si="1"/>
        <v>100659.39459411796</v>
      </c>
      <c r="AC8" s="55">
        <f t="shared" si="1"/>
        <v>74509.394594117955</v>
      </c>
      <c r="AD8" s="55">
        <f t="shared" si="1"/>
        <v>48359.394594117963</v>
      </c>
      <c r="AE8" s="55">
        <f t="shared" si="1"/>
        <v>22209.394594117963</v>
      </c>
      <c r="AF8" s="55"/>
      <c r="AG8" s="55">
        <f t="shared" si="1"/>
        <v>-3940.6054058820391</v>
      </c>
      <c r="AH8" s="55">
        <f t="shared" si="1"/>
        <v>-30090.605405882037</v>
      </c>
      <c r="AI8" s="55">
        <f t="shared" si="1"/>
        <v>-30090.605405882037</v>
      </c>
      <c r="AJ8" s="55">
        <f t="shared" si="1"/>
        <v>-30090.605405882037</v>
      </c>
      <c r="AK8" s="55">
        <f t="shared" si="1"/>
        <v>-30090.605405882037</v>
      </c>
      <c r="AL8" s="55">
        <f t="shared" si="1"/>
        <v>-30090.605405882037</v>
      </c>
      <c r="AM8" s="55">
        <f t="shared" si="1"/>
        <v>-30090.605405882037</v>
      </c>
      <c r="AN8" s="55">
        <f t="shared" si="1"/>
        <v>-30090.605405882037</v>
      </c>
      <c r="AO8" s="55">
        <f t="shared" si="1"/>
        <v>-30090.605405882037</v>
      </c>
      <c r="AP8" s="55">
        <f t="shared" si="1"/>
        <v>-30090.605405882037</v>
      </c>
      <c r="AQ8" s="55"/>
      <c r="AR8" s="55">
        <f t="shared" si="1"/>
        <v>-30090.605405882037</v>
      </c>
      <c r="AS8" s="55">
        <f t="shared" si="1"/>
        <v>-30090.605405882037</v>
      </c>
      <c r="AT8" s="55">
        <f t="shared" si="1"/>
        <v>-30090.605405882037</v>
      </c>
      <c r="AU8" s="55">
        <f t="shared" si="1"/>
        <v>-30090.605405882037</v>
      </c>
      <c r="AV8" s="55">
        <f t="shared" si="1"/>
        <v>-30090.605405882037</v>
      </c>
      <c r="AW8" s="55">
        <f t="shared" si="1"/>
        <v>-30090.605405882037</v>
      </c>
      <c r="AX8" s="55">
        <f t="shared" si="1"/>
        <v>-30090.605405882037</v>
      </c>
      <c r="AY8" s="55">
        <f t="shared" si="1"/>
        <v>-30090.605405882037</v>
      </c>
      <c r="AZ8" s="55">
        <f t="shared" si="1"/>
        <v>-30090.605405882037</v>
      </c>
      <c r="BA8" s="55">
        <f t="shared" si="1"/>
        <v>-30090.605405882037</v>
      </c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</row>
    <row r="9" spans="1:93" x14ac:dyDescent="0.2">
      <c r="A9" s="39" t="s">
        <v>82</v>
      </c>
      <c r="C9" s="56">
        <f>C28+C45+C63+C81+C99+C117+C135</f>
        <v>0</v>
      </c>
      <c r="D9" s="56">
        <f t="shared" ref="D9:BA9" si="2">D28+D45+D63+D81+D99+D117+D135</f>
        <v>0</v>
      </c>
      <c r="E9" s="56">
        <f t="shared" si="2"/>
        <v>0</v>
      </c>
      <c r="F9" s="56">
        <f t="shared" si="2"/>
        <v>0</v>
      </c>
      <c r="G9" s="56">
        <f t="shared" si="2"/>
        <v>0</v>
      </c>
      <c r="H9" s="56">
        <f t="shared" si="2"/>
        <v>0</v>
      </c>
      <c r="I9" s="56">
        <f t="shared" si="2"/>
        <v>0</v>
      </c>
      <c r="J9" s="56"/>
      <c r="K9" s="56">
        <f t="shared" si="2"/>
        <v>0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  <c r="S9" s="56">
        <f t="shared" si="2"/>
        <v>0</v>
      </c>
      <c r="T9" s="56">
        <f t="shared" si="2"/>
        <v>0</v>
      </c>
      <c r="U9" s="56"/>
      <c r="V9" s="56">
        <f t="shared" si="2"/>
        <v>0</v>
      </c>
      <c r="W9" s="56">
        <f t="shared" si="2"/>
        <v>0</v>
      </c>
      <c r="X9" s="56">
        <f t="shared" si="2"/>
        <v>0</v>
      </c>
      <c r="Y9" s="56">
        <f t="shared" si="2"/>
        <v>0</v>
      </c>
      <c r="Z9" s="56">
        <f t="shared" si="2"/>
        <v>0</v>
      </c>
      <c r="AA9" s="56">
        <f t="shared" si="2"/>
        <v>0</v>
      </c>
      <c r="AB9" s="56">
        <f t="shared" si="2"/>
        <v>0</v>
      </c>
      <c r="AC9" s="56">
        <f t="shared" si="2"/>
        <v>0</v>
      </c>
      <c r="AD9" s="56">
        <f t="shared" si="2"/>
        <v>0</v>
      </c>
      <c r="AE9" s="56">
        <f t="shared" si="2"/>
        <v>0</v>
      </c>
      <c r="AF9" s="56"/>
      <c r="AG9" s="56">
        <f t="shared" si="2"/>
        <v>0</v>
      </c>
      <c r="AH9" s="56">
        <f t="shared" si="2"/>
        <v>0</v>
      </c>
      <c r="AI9" s="56">
        <f t="shared" si="2"/>
        <v>0</v>
      </c>
      <c r="AJ9" s="56">
        <f t="shared" si="2"/>
        <v>0</v>
      </c>
      <c r="AK9" s="56">
        <f t="shared" si="2"/>
        <v>0</v>
      </c>
      <c r="AL9" s="56">
        <f t="shared" si="2"/>
        <v>0</v>
      </c>
      <c r="AM9" s="56">
        <f t="shared" si="2"/>
        <v>0</v>
      </c>
      <c r="AN9" s="56">
        <f t="shared" si="2"/>
        <v>0</v>
      </c>
      <c r="AO9" s="56">
        <f t="shared" si="2"/>
        <v>0</v>
      </c>
      <c r="AP9" s="56">
        <f t="shared" si="2"/>
        <v>0</v>
      </c>
      <c r="AQ9" s="56"/>
      <c r="AR9" s="56">
        <f t="shared" si="2"/>
        <v>0</v>
      </c>
      <c r="AS9" s="56">
        <f t="shared" si="2"/>
        <v>0</v>
      </c>
      <c r="AT9" s="56">
        <f t="shared" si="2"/>
        <v>0</v>
      </c>
      <c r="AU9" s="56">
        <f t="shared" si="2"/>
        <v>0</v>
      </c>
      <c r="AV9" s="56">
        <f t="shared" si="2"/>
        <v>0</v>
      </c>
      <c r="AW9" s="56">
        <f t="shared" si="2"/>
        <v>0</v>
      </c>
      <c r="AX9" s="56">
        <f t="shared" si="2"/>
        <v>0</v>
      </c>
      <c r="AY9" s="56">
        <f t="shared" si="2"/>
        <v>0</v>
      </c>
      <c r="AZ9" s="56">
        <f t="shared" si="2"/>
        <v>0</v>
      </c>
      <c r="BA9" s="56">
        <f t="shared" si="2"/>
        <v>0</v>
      </c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</row>
    <row r="10" spans="1:93" x14ac:dyDescent="0.2">
      <c r="A10" s="39" t="s">
        <v>83</v>
      </c>
      <c r="C10" s="56">
        <f>C29+C46+C64+C82+C100+C118+C136</f>
        <v>0</v>
      </c>
      <c r="D10" s="56">
        <f t="shared" ref="D10:BA10" si="3">D29+D46+D64+D82+D100+D118+D136</f>
        <v>0</v>
      </c>
      <c r="E10" s="56">
        <f t="shared" si="3"/>
        <v>0</v>
      </c>
      <c r="F10" s="56">
        <f t="shared" si="3"/>
        <v>0</v>
      </c>
      <c r="G10" s="56">
        <f t="shared" si="3"/>
        <v>0</v>
      </c>
      <c r="H10" s="56">
        <f t="shared" si="3"/>
        <v>0</v>
      </c>
      <c r="I10" s="56">
        <f t="shared" si="3"/>
        <v>0</v>
      </c>
      <c r="J10" s="56"/>
      <c r="K10" s="56">
        <f t="shared" si="3"/>
        <v>0</v>
      </c>
      <c r="L10" s="56">
        <f t="shared" si="3"/>
        <v>0</v>
      </c>
      <c r="M10" s="56">
        <f t="shared" si="3"/>
        <v>0</v>
      </c>
      <c r="N10" s="56">
        <f t="shared" si="3"/>
        <v>0</v>
      </c>
      <c r="O10" s="56">
        <f t="shared" si="3"/>
        <v>0</v>
      </c>
      <c r="P10" s="56">
        <f t="shared" si="3"/>
        <v>0</v>
      </c>
      <c r="Q10" s="56">
        <f t="shared" si="3"/>
        <v>0</v>
      </c>
      <c r="R10" s="56">
        <f t="shared" si="3"/>
        <v>0</v>
      </c>
      <c r="S10" s="56">
        <f t="shared" si="3"/>
        <v>0</v>
      </c>
      <c r="T10" s="56">
        <f t="shared" si="3"/>
        <v>0</v>
      </c>
      <c r="U10" s="56"/>
      <c r="V10" s="56">
        <f t="shared" si="3"/>
        <v>0</v>
      </c>
      <c r="W10" s="56">
        <f t="shared" si="3"/>
        <v>0</v>
      </c>
      <c r="X10" s="56">
        <f t="shared" si="3"/>
        <v>0</v>
      </c>
      <c r="Y10" s="56">
        <f t="shared" si="3"/>
        <v>0</v>
      </c>
      <c r="Z10" s="56">
        <f t="shared" si="3"/>
        <v>0</v>
      </c>
      <c r="AA10" s="56">
        <f t="shared" si="3"/>
        <v>0</v>
      </c>
      <c r="AB10" s="56">
        <f t="shared" si="3"/>
        <v>0</v>
      </c>
      <c r="AC10" s="56">
        <f t="shared" si="3"/>
        <v>0</v>
      </c>
      <c r="AD10" s="56">
        <f t="shared" si="3"/>
        <v>0</v>
      </c>
      <c r="AE10" s="56">
        <f t="shared" si="3"/>
        <v>0</v>
      </c>
      <c r="AF10" s="56"/>
      <c r="AG10" s="56">
        <f t="shared" si="3"/>
        <v>0</v>
      </c>
      <c r="AH10" s="56">
        <f t="shared" si="3"/>
        <v>0</v>
      </c>
      <c r="AI10" s="56">
        <f t="shared" si="3"/>
        <v>0</v>
      </c>
      <c r="AJ10" s="56">
        <f t="shared" si="3"/>
        <v>0</v>
      </c>
      <c r="AK10" s="56">
        <f t="shared" si="3"/>
        <v>0</v>
      </c>
      <c r="AL10" s="56">
        <f t="shared" si="3"/>
        <v>0</v>
      </c>
      <c r="AM10" s="56">
        <f t="shared" si="3"/>
        <v>0</v>
      </c>
      <c r="AN10" s="56">
        <f t="shared" si="3"/>
        <v>0</v>
      </c>
      <c r="AO10" s="56">
        <f t="shared" si="3"/>
        <v>0</v>
      </c>
      <c r="AP10" s="56">
        <f t="shared" si="3"/>
        <v>0</v>
      </c>
      <c r="AQ10" s="56"/>
      <c r="AR10" s="56">
        <f t="shared" si="3"/>
        <v>0</v>
      </c>
      <c r="AS10" s="56">
        <f t="shared" si="3"/>
        <v>0</v>
      </c>
      <c r="AT10" s="56">
        <f t="shared" si="3"/>
        <v>0</v>
      </c>
      <c r="AU10" s="56">
        <f t="shared" si="3"/>
        <v>0</v>
      </c>
      <c r="AV10" s="56">
        <f t="shared" si="3"/>
        <v>0</v>
      </c>
      <c r="AW10" s="56">
        <f t="shared" si="3"/>
        <v>0</v>
      </c>
      <c r="AX10" s="56">
        <f t="shared" si="3"/>
        <v>0</v>
      </c>
      <c r="AY10" s="56">
        <f t="shared" si="3"/>
        <v>0</v>
      </c>
      <c r="AZ10" s="56">
        <f t="shared" si="3"/>
        <v>0</v>
      </c>
      <c r="BA10" s="56">
        <f t="shared" si="3"/>
        <v>0</v>
      </c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</row>
    <row r="11" spans="1:93" x14ac:dyDescent="0.2">
      <c r="A11" s="39" t="s">
        <v>85</v>
      </c>
      <c r="C11" s="56">
        <f>C30+C47+C65+C83+C101+C119+C137</f>
        <v>-170000</v>
      </c>
      <c r="D11" s="56">
        <f t="shared" ref="D11:BA15" si="4">D30+D47+D65+D83+D101+D119+D137</f>
        <v>-153000</v>
      </c>
      <c r="E11" s="56">
        <f t="shared" si="4"/>
        <v>-137700</v>
      </c>
      <c r="F11" s="56">
        <f t="shared" si="4"/>
        <v>-123930</v>
      </c>
      <c r="G11" s="56">
        <f t="shared" si="4"/>
        <v>-109537</v>
      </c>
      <c r="H11" s="56">
        <f t="shared" si="4"/>
        <v>-93583.3</v>
      </c>
      <c r="I11" s="56">
        <f t="shared" si="4"/>
        <v>-83224.97</v>
      </c>
      <c r="J11" s="56"/>
      <c r="K11" s="56">
        <f t="shared" si="4"/>
        <v>-74902.472999999998</v>
      </c>
      <c r="L11" s="56">
        <f t="shared" si="4"/>
        <v>-67412.225699999995</v>
      </c>
      <c r="M11" s="56">
        <f t="shared" si="4"/>
        <v>-58671.003129999997</v>
      </c>
      <c r="N11" s="56">
        <f t="shared" si="4"/>
        <v>-52803.902817000002</v>
      </c>
      <c r="O11" s="56">
        <f t="shared" si="4"/>
        <v>-97823.512535300004</v>
      </c>
      <c r="P11" s="56">
        <f t="shared" si="4"/>
        <v>-78041.161281769993</v>
      </c>
      <c r="Q11" s="56">
        <f t="shared" si="4"/>
        <v>-70237.04515359299</v>
      </c>
      <c r="R11" s="56">
        <f t="shared" si="4"/>
        <v>-63213.340638233698</v>
      </c>
      <c r="S11" s="56">
        <f t="shared" si="4"/>
        <v>-56892.006574410327</v>
      </c>
      <c r="T11" s="56">
        <f t="shared" si="4"/>
        <v>-51202.805916969301</v>
      </c>
      <c r="U11" s="56"/>
      <c r="V11" s="56">
        <f t="shared" si="4"/>
        <v>-46082.525325272371</v>
      </c>
      <c r="W11" s="56">
        <f t="shared" si="4"/>
        <v>-82816.666666666672</v>
      </c>
      <c r="X11" s="56">
        <f t="shared" si="4"/>
        <v>-82816.666666666672</v>
      </c>
      <c r="Y11" s="56">
        <f t="shared" si="4"/>
        <v>-82816.666666666672</v>
      </c>
      <c r="Z11" s="56">
        <f t="shared" si="4"/>
        <v>-32816.666666666664</v>
      </c>
      <c r="AA11" s="56">
        <f t="shared" si="4"/>
        <v>-32816.666666666664</v>
      </c>
      <c r="AB11" s="56">
        <f t="shared" si="4"/>
        <v>-26150</v>
      </c>
      <c r="AC11" s="56">
        <f t="shared" si="4"/>
        <v>-26150</v>
      </c>
      <c r="AD11" s="56">
        <f t="shared" si="4"/>
        <v>-26150</v>
      </c>
      <c r="AE11" s="56">
        <f t="shared" si="4"/>
        <v>-26150</v>
      </c>
      <c r="AF11" s="56"/>
      <c r="AG11" s="56">
        <f t="shared" si="4"/>
        <v>-26150</v>
      </c>
      <c r="AH11" s="56">
        <f t="shared" si="4"/>
        <v>0</v>
      </c>
      <c r="AI11" s="56">
        <f t="shared" si="4"/>
        <v>0</v>
      </c>
      <c r="AJ11" s="56">
        <f t="shared" si="4"/>
        <v>0</v>
      </c>
      <c r="AK11" s="56">
        <f t="shared" si="4"/>
        <v>0</v>
      </c>
      <c r="AL11" s="56">
        <f t="shared" si="4"/>
        <v>0</v>
      </c>
      <c r="AM11" s="56">
        <f t="shared" si="4"/>
        <v>0</v>
      </c>
      <c r="AN11" s="56">
        <f t="shared" si="4"/>
        <v>0</v>
      </c>
      <c r="AO11" s="56">
        <f t="shared" si="4"/>
        <v>0</v>
      </c>
      <c r="AP11" s="56">
        <f t="shared" si="4"/>
        <v>0</v>
      </c>
      <c r="AQ11" s="56"/>
      <c r="AR11" s="56">
        <f t="shared" si="4"/>
        <v>0</v>
      </c>
      <c r="AS11" s="56">
        <f t="shared" si="4"/>
        <v>0</v>
      </c>
      <c r="AT11" s="56">
        <f t="shared" si="4"/>
        <v>0</v>
      </c>
      <c r="AU11" s="56">
        <f t="shared" si="4"/>
        <v>0</v>
      </c>
      <c r="AV11" s="56">
        <f t="shared" si="4"/>
        <v>0</v>
      </c>
      <c r="AW11" s="56">
        <f t="shared" si="4"/>
        <v>0</v>
      </c>
      <c r="AX11" s="56">
        <f t="shared" si="4"/>
        <v>0</v>
      </c>
      <c r="AY11" s="56">
        <f t="shared" si="4"/>
        <v>0</v>
      </c>
      <c r="AZ11" s="56">
        <f t="shared" si="4"/>
        <v>0</v>
      </c>
      <c r="BA11" s="56">
        <f t="shared" si="4"/>
        <v>0</v>
      </c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</row>
    <row r="12" spans="1:93" x14ac:dyDescent="0.2">
      <c r="A12" s="39" t="s">
        <v>86</v>
      </c>
      <c r="C12" s="56">
        <f t="shared" ref="C12:S15" si="5">C31+C48+C66+C84+C102+C120+C138</f>
        <v>0</v>
      </c>
      <c r="D12" s="56">
        <f t="shared" si="5"/>
        <v>0</v>
      </c>
      <c r="E12" s="56">
        <f t="shared" si="5"/>
        <v>0</v>
      </c>
      <c r="F12" s="56">
        <f t="shared" si="5"/>
        <v>-20000</v>
      </c>
      <c r="G12" s="56">
        <f t="shared" si="5"/>
        <v>-50000</v>
      </c>
      <c r="H12" s="56">
        <f t="shared" si="5"/>
        <v>-10000</v>
      </c>
      <c r="I12" s="56">
        <f t="shared" si="5"/>
        <v>0</v>
      </c>
      <c r="J12" s="56"/>
      <c r="K12" s="56">
        <f t="shared" si="5"/>
        <v>0</v>
      </c>
      <c r="L12" s="56">
        <f t="shared" si="5"/>
        <v>-20000</v>
      </c>
      <c r="M12" s="56">
        <f t="shared" si="5"/>
        <v>0</v>
      </c>
      <c r="N12" s="56">
        <f t="shared" si="5"/>
        <v>-20000</v>
      </c>
      <c r="O12" s="56">
        <f t="shared" si="5"/>
        <v>-100000</v>
      </c>
      <c r="P12" s="56">
        <f t="shared" si="5"/>
        <v>0</v>
      </c>
      <c r="Q12" s="56">
        <f t="shared" si="5"/>
        <v>0</v>
      </c>
      <c r="R12" s="56">
        <f t="shared" si="5"/>
        <v>0</v>
      </c>
      <c r="S12" s="56">
        <f t="shared" si="5"/>
        <v>0</v>
      </c>
      <c r="T12" s="56">
        <f t="shared" si="4"/>
        <v>0</v>
      </c>
      <c r="U12" s="56"/>
      <c r="V12" s="56">
        <f t="shared" si="4"/>
        <v>0</v>
      </c>
      <c r="W12" s="56">
        <f t="shared" si="4"/>
        <v>0</v>
      </c>
      <c r="X12" s="56">
        <f t="shared" si="4"/>
        <v>0</v>
      </c>
      <c r="Y12" s="56">
        <f t="shared" si="4"/>
        <v>0</v>
      </c>
      <c r="Z12" s="56">
        <f t="shared" si="4"/>
        <v>0</v>
      </c>
      <c r="AA12" s="56">
        <f t="shared" si="4"/>
        <v>0</v>
      </c>
      <c r="AB12" s="56">
        <f t="shared" si="4"/>
        <v>0</v>
      </c>
      <c r="AC12" s="56">
        <f t="shared" si="4"/>
        <v>0</v>
      </c>
      <c r="AD12" s="56">
        <f t="shared" si="4"/>
        <v>0</v>
      </c>
      <c r="AE12" s="56">
        <f t="shared" si="4"/>
        <v>0</v>
      </c>
      <c r="AF12" s="56"/>
      <c r="AG12" s="56">
        <f t="shared" si="4"/>
        <v>0</v>
      </c>
      <c r="AH12" s="56">
        <f t="shared" si="4"/>
        <v>0</v>
      </c>
      <c r="AI12" s="56">
        <f t="shared" si="4"/>
        <v>0</v>
      </c>
      <c r="AJ12" s="56">
        <f t="shared" si="4"/>
        <v>0</v>
      </c>
      <c r="AK12" s="56">
        <f t="shared" si="4"/>
        <v>0</v>
      </c>
      <c r="AL12" s="56">
        <f t="shared" si="4"/>
        <v>0</v>
      </c>
      <c r="AM12" s="56">
        <f t="shared" si="4"/>
        <v>0</v>
      </c>
      <c r="AN12" s="56">
        <f t="shared" si="4"/>
        <v>0</v>
      </c>
      <c r="AO12" s="56">
        <f t="shared" si="4"/>
        <v>0</v>
      </c>
      <c r="AP12" s="56">
        <f t="shared" si="4"/>
        <v>0</v>
      </c>
      <c r="AQ12" s="56"/>
      <c r="AR12" s="56">
        <f t="shared" si="4"/>
        <v>0</v>
      </c>
      <c r="AS12" s="56">
        <f t="shared" si="4"/>
        <v>0</v>
      </c>
      <c r="AT12" s="56">
        <f t="shared" si="4"/>
        <v>0</v>
      </c>
      <c r="AU12" s="56">
        <f t="shared" si="4"/>
        <v>0</v>
      </c>
      <c r="AV12" s="56">
        <f t="shared" si="4"/>
        <v>0</v>
      </c>
      <c r="AW12" s="56">
        <f t="shared" si="4"/>
        <v>0</v>
      </c>
      <c r="AX12" s="56">
        <f t="shared" si="4"/>
        <v>0</v>
      </c>
      <c r="AY12" s="56">
        <f t="shared" si="4"/>
        <v>0</v>
      </c>
      <c r="AZ12" s="56">
        <f t="shared" si="4"/>
        <v>0</v>
      </c>
      <c r="BA12" s="56">
        <f t="shared" si="4"/>
        <v>0</v>
      </c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</row>
    <row r="13" spans="1:93" x14ac:dyDescent="0.2">
      <c r="A13" s="39" t="s">
        <v>87</v>
      </c>
      <c r="C13" s="56">
        <f t="shared" si="5"/>
        <v>0</v>
      </c>
      <c r="D13" s="56">
        <f t="shared" si="4"/>
        <v>0</v>
      </c>
      <c r="E13" s="56">
        <f t="shared" si="4"/>
        <v>0</v>
      </c>
      <c r="F13" s="56">
        <f t="shared" si="4"/>
        <v>0</v>
      </c>
      <c r="G13" s="56">
        <f t="shared" si="4"/>
        <v>0</v>
      </c>
      <c r="H13" s="56">
        <f t="shared" si="4"/>
        <v>0</v>
      </c>
      <c r="I13" s="56">
        <f t="shared" si="4"/>
        <v>0</v>
      </c>
      <c r="J13" s="56"/>
      <c r="K13" s="56">
        <f t="shared" si="4"/>
        <v>0</v>
      </c>
      <c r="L13" s="56">
        <f t="shared" si="4"/>
        <v>0</v>
      </c>
      <c r="M13" s="56">
        <f t="shared" si="4"/>
        <v>0</v>
      </c>
      <c r="N13" s="56">
        <f t="shared" si="4"/>
        <v>0</v>
      </c>
      <c r="O13" s="56">
        <f t="shared" si="4"/>
        <v>0</v>
      </c>
      <c r="P13" s="56">
        <f t="shared" si="4"/>
        <v>0</v>
      </c>
      <c r="Q13" s="56">
        <f t="shared" si="4"/>
        <v>0</v>
      </c>
      <c r="R13" s="56">
        <f t="shared" si="4"/>
        <v>0</v>
      </c>
      <c r="S13" s="56">
        <f t="shared" si="4"/>
        <v>0</v>
      </c>
      <c r="T13" s="56">
        <f t="shared" si="4"/>
        <v>0</v>
      </c>
      <c r="U13" s="56"/>
      <c r="V13" s="56">
        <f t="shared" si="4"/>
        <v>0</v>
      </c>
      <c r="W13" s="56">
        <f t="shared" si="4"/>
        <v>0</v>
      </c>
      <c r="X13" s="56">
        <f t="shared" si="4"/>
        <v>0</v>
      </c>
      <c r="Y13" s="56">
        <f t="shared" si="4"/>
        <v>0</v>
      </c>
      <c r="Z13" s="56">
        <f t="shared" si="4"/>
        <v>0</v>
      </c>
      <c r="AA13" s="56">
        <f t="shared" si="4"/>
        <v>0</v>
      </c>
      <c r="AB13" s="56">
        <f t="shared" si="4"/>
        <v>0</v>
      </c>
      <c r="AC13" s="56">
        <f t="shared" si="4"/>
        <v>0</v>
      </c>
      <c r="AD13" s="56">
        <f t="shared" si="4"/>
        <v>0</v>
      </c>
      <c r="AE13" s="56">
        <f t="shared" si="4"/>
        <v>0</v>
      </c>
      <c r="AF13" s="56"/>
      <c r="AG13" s="56">
        <f t="shared" si="4"/>
        <v>0</v>
      </c>
      <c r="AH13" s="56">
        <f t="shared" si="4"/>
        <v>0</v>
      </c>
      <c r="AI13" s="56">
        <f t="shared" si="4"/>
        <v>0</v>
      </c>
      <c r="AJ13" s="56">
        <f t="shared" si="4"/>
        <v>0</v>
      </c>
      <c r="AK13" s="56">
        <f t="shared" si="4"/>
        <v>0</v>
      </c>
      <c r="AL13" s="56">
        <f t="shared" si="4"/>
        <v>0</v>
      </c>
      <c r="AM13" s="56">
        <f t="shared" si="4"/>
        <v>0</v>
      </c>
      <c r="AN13" s="56">
        <f t="shared" si="4"/>
        <v>0</v>
      </c>
      <c r="AO13" s="56">
        <f t="shared" si="4"/>
        <v>0</v>
      </c>
      <c r="AP13" s="56">
        <f t="shared" si="4"/>
        <v>0</v>
      </c>
      <c r="AQ13" s="56"/>
      <c r="AR13" s="56">
        <f t="shared" si="4"/>
        <v>0</v>
      </c>
      <c r="AS13" s="56">
        <f t="shared" si="4"/>
        <v>0</v>
      </c>
      <c r="AT13" s="56">
        <f t="shared" si="4"/>
        <v>0</v>
      </c>
      <c r="AU13" s="56">
        <f t="shared" si="4"/>
        <v>0</v>
      </c>
      <c r="AV13" s="56">
        <f t="shared" si="4"/>
        <v>0</v>
      </c>
      <c r="AW13" s="56">
        <f t="shared" si="4"/>
        <v>0</v>
      </c>
      <c r="AX13" s="56">
        <f t="shared" si="4"/>
        <v>0</v>
      </c>
      <c r="AY13" s="56">
        <f t="shared" si="4"/>
        <v>0</v>
      </c>
      <c r="AZ13" s="56">
        <f t="shared" si="4"/>
        <v>0</v>
      </c>
      <c r="BA13" s="56">
        <f t="shared" si="4"/>
        <v>0</v>
      </c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</row>
    <row r="14" spans="1:93" s="40" customFormat="1" x14ac:dyDescent="0.2">
      <c r="A14" s="40" t="s">
        <v>88</v>
      </c>
      <c r="B14" s="41"/>
      <c r="C14" s="55">
        <f t="shared" si="5"/>
        <v>1530000</v>
      </c>
      <c r="D14" s="55">
        <f t="shared" si="4"/>
        <v>1377000</v>
      </c>
      <c r="E14" s="55">
        <f t="shared" si="4"/>
        <v>1239300</v>
      </c>
      <c r="F14" s="55">
        <f t="shared" si="4"/>
        <v>1095370</v>
      </c>
      <c r="G14" s="55">
        <f t="shared" si="4"/>
        <v>935833</v>
      </c>
      <c r="H14" s="55">
        <f t="shared" si="4"/>
        <v>832249.7</v>
      </c>
      <c r="I14" s="55">
        <f t="shared" si="4"/>
        <v>749024.73</v>
      </c>
      <c r="J14" s="55"/>
      <c r="K14" s="55">
        <f t="shared" si="4"/>
        <v>674122.25699999998</v>
      </c>
      <c r="L14" s="55">
        <f t="shared" si="4"/>
        <v>586710.03129999992</v>
      </c>
      <c r="M14" s="55">
        <f t="shared" si="4"/>
        <v>528039.02816999995</v>
      </c>
      <c r="N14" s="55">
        <f t="shared" si="4"/>
        <v>455235.12535299989</v>
      </c>
      <c r="O14" s="55">
        <f t="shared" si="4"/>
        <v>780411.61281770002</v>
      </c>
      <c r="P14" s="55">
        <f t="shared" si="4"/>
        <v>702370.45153592993</v>
      </c>
      <c r="Q14" s="55">
        <f t="shared" si="4"/>
        <v>632133.40638233698</v>
      </c>
      <c r="R14" s="55">
        <f t="shared" si="4"/>
        <v>568920.06574410317</v>
      </c>
      <c r="S14" s="55">
        <f t="shared" si="4"/>
        <v>512028.05916969292</v>
      </c>
      <c r="T14" s="55">
        <f t="shared" si="4"/>
        <v>460825.25325272366</v>
      </c>
      <c r="U14" s="55"/>
      <c r="V14" s="55">
        <f t="shared" si="4"/>
        <v>414742.72792745131</v>
      </c>
      <c r="W14" s="55">
        <f t="shared" si="4"/>
        <v>331926.06126078463</v>
      </c>
      <c r="X14" s="55">
        <f t="shared" si="4"/>
        <v>249109.39459411797</v>
      </c>
      <c r="Y14" s="55">
        <f t="shared" si="4"/>
        <v>166292.72792745128</v>
      </c>
      <c r="Z14" s="55">
        <f t="shared" si="4"/>
        <v>133476.06126078463</v>
      </c>
      <c r="AA14" s="55">
        <f t="shared" si="4"/>
        <v>100659.39459411796</v>
      </c>
      <c r="AB14" s="55">
        <f t="shared" si="4"/>
        <v>74509.394594117955</v>
      </c>
      <c r="AC14" s="55">
        <f t="shared" si="4"/>
        <v>48359.394594117963</v>
      </c>
      <c r="AD14" s="55">
        <f t="shared" si="4"/>
        <v>22209.394594117963</v>
      </c>
      <c r="AE14" s="55">
        <f t="shared" si="4"/>
        <v>-3940.6054058820391</v>
      </c>
      <c r="AF14" s="55"/>
      <c r="AG14" s="55">
        <f t="shared" si="4"/>
        <v>-30090.605405882037</v>
      </c>
      <c r="AH14" s="55">
        <f t="shared" si="4"/>
        <v>-30090.605405882037</v>
      </c>
      <c r="AI14" s="55">
        <f t="shared" si="4"/>
        <v>-30090.605405882037</v>
      </c>
      <c r="AJ14" s="55">
        <f t="shared" si="4"/>
        <v>-30090.605405882037</v>
      </c>
      <c r="AK14" s="55">
        <f t="shared" si="4"/>
        <v>-30090.605405882037</v>
      </c>
      <c r="AL14" s="55">
        <f t="shared" si="4"/>
        <v>-30090.605405882037</v>
      </c>
      <c r="AM14" s="55">
        <f t="shared" si="4"/>
        <v>-30090.605405882037</v>
      </c>
      <c r="AN14" s="55">
        <f t="shared" si="4"/>
        <v>-30090.605405882037</v>
      </c>
      <c r="AO14" s="55">
        <f t="shared" si="4"/>
        <v>-30090.605405882037</v>
      </c>
      <c r="AP14" s="55">
        <f t="shared" si="4"/>
        <v>-30090.605405882037</v>
      </c>
      <c r="AQ14" s="55"/>
      <c r="AR14" s="55">
        <f t="shared" si="4"/>
        <v>-30090.605405882037</v>
      </c>
      <c r="AS14" s="55">
        <f t="shared" si="4"/>
        <v>-30090.605405882037</v>
      </c>
      <c r="AT14" s="55">
        <f t="shared" si="4"/>
        <v>-30090.605405882037</v>
      </c>
      <c r="AU14" s="55">
        <f t="shared" si="4"/>
        <v>-30090.605405882037</v>
      </c>
      <c r="AV14" s="55">
        <f t="shared" si="4"/>
        <v>-30090.605405882037</v>
      </c>
      <c r="AW14" s="55">
        <f t="shared" si="4"/>
        <v>-30090.605405882037</v>
      </c>
      <c r="AX14" s="55">
        <f t="shared" si="4"/>
        <v>-30090.605405882037</v>
      </c>
      <c r="AY14" s="55">
        <f t="shared" si="4"/>
        <v>-30090.605405882037</v>
      </c>
      <c r="AZ14" s="55">
        <f t="shared" si="4"/>
        <v>-30090.605405882037</v>
      </c>
      <c r="BA14" s="55">
        <f t="shared" si="4"/>
        <v>-30090.605405882037</v>
      </c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</row>
    <row r="15" spans="1:93" x14ac:dyDescent="0.2">
      <c r="A15" s="39" t="s">
        <v>97</v>
      </c>
      <c r="C15" s="56">
        <f t="shared" si="5"/>
        <v>1700000</v>
      </c>
      <c r="D15" s="56">
        <f t="shared" si="4"/>
        <v>1700000</v>
      </c>
      <c r="E15" s="56">
        <f t="shared" si="4"/>
        <v>1700000</v>
      </c>
      <c r="F15" s="56">
        <f t="shared" si="4"/>
        <v>1700000</v>
      </c>
      <c r="G15" s="56">
        <f t="shared" si="4"/>
        <v>1700000</v>
      </c>
      <c r="H15" s="56">
        <f t="shared" si="4"/>
        <v>1700000</v>
      </c>
      <c r="I15" s="56">
        <f t="shared" si="4"/>
        <v>1700000</v>
      </c>
      <c r="J15" s="56"/>
      <c r="K15" s="56">
        <f t="shared" si="4"/>
        <v>1700000</v>
      </c>
      <c r="L15" s="56">
        <f t="shared" si="4"/>
        <v>1700000</v>
      </c>
      <c r="M15" s="56">
        <f t="shared" si="4"/>
        <v>1700000</v>
      </c>
      <c r="N15" s="56">
        <f t="shared" si="4"/>
        <v>1700000</v>
      </c>
      <c r="O15" s="56">
        <f t="shared" si="4"/>
        <v>2223000</v>
      </c>
      <c r="P15" s="56">
        <f t="shared" si="4"/>
        <v>2223000</v>
      </c>
      <c r="Q15" s="56">
        <f t="shared" si="4"/>
        <v>2223000</v>
      </c>
      <c r="R15" s="56">
        <f t="shared" si="4"/>
        <v>2223000</v>
      </c>
      <c r="S15" s="56">
        <f t="shared" si="4"/>
        <v>2223000</v>
      </c>
      <c r="T15" s="56">
        <f t="shared" si="4"/>
        <v>2223000</v>
      </c>
      <c r="U15" s="56"/>
      <c r="V15" s="56">
        <f t="shared" si="4"/>
        <v>2223000</v>
      </c>
      <c r="W15" s="56">
        <f t="shared" si="4"/>
        <v>2223000</v>
      </c>
      <c r="X15" s="56">
        <f t="shared" si="4"/>
        <v>2223000</v>
      </c>
      <c r="Y15" s="56">
        <f t="shared" si="4"/>
        <v>2223000</v>
      </c>
      <c r="Z15" s="56">
        <f t="shared" si="4"/>
        <v>2223000</v>
      </c>
      <c r="AA15" s="56">
        <f t="shared" si="4"/>
        <v>2223000</v>
      </c>
      <c r="AB15" s="56">
        <f t="shared" si="4"/>
        <v>2223000</v>
      </c>
      <c r="AC15" s="56">
        <f t="shared" si="4"/>
        <v>2223000</v>
      </c>
      <c r="AD15" s="56">
        <f t="shared" si="4"/>
        <v>2223000</v>
      </c>
      <c r="AE15" s="56">
        <f t="shared" si="4"/>
        <v>2223000</v>
      </c>
      <c r="AF15" s="56"/>
      <c r="AG15" s="56">
        <f t="shared" si="4"/>
        <v>2223000</v>
      </c>
      <c r="AH15" s="56">
        <f t="shared" si="4"/>
        <v>2223000</v>
      </c>
      <c r="AI15" s="56">
        <f t="shared" si="4"/>
        <v>2223000</v>
      </c>
      <c r="AJ15" s="56">
        <f t="shared" si="4"/>
        <v>2223000</v>
      </c>
      <c r="AK15" s="56">
        <f t="shared" si="4"/>
        <v>2223000</v>
      </c>
      <c r="AL15" s="56">
        <f t="shared" si="4"/>
        <v>2223000</v>
      </c>
      <c r="AM15" s="56">
        <f t="shared" si="4"/>
        <v>2223000</v>
      </c>
      <c r="AN15" s="56">
        <f t="shared" si="4"/>
        <v>2223000</v>
      </c>
      <c r="AO15" s="56">
        <f t="shared" si="4"/>
        <v>2223000</v>
      </c>
      <c r="AP15" s="56">
        <f t="shared" si="4"/>
        <v>2223000</v>
      </c>
      <c r="AQ15" s="56"/>
      <c r="AR15" s="56">
        <f t="shared" si="4"/>
        <v>2223000</v>
      </c>
      <c r="AS15" s="56">
        <f t="shared" si="4"/>
        <v>2223000</v>
      </c>
      <c r="AT15" s="56">
        <f t="shared" si="4"/>
        <v>2223000</v>
      </c>
      <c r="AU15" s="56">
        <f t="shared" si="4"/>
        <v>2223000</v>
      </c>
      <c r="AV15" s="56">
        <f t="shared" si="4"/>
        <v>2223000</v>
      </c>
      <c r="AW15" s="56">
        <f t="shared" si="4"/>
        <v>2223000</v>
      </c>
      <c r="AX15" s="56">
        <f t="shared" si="4"/>
        <v>2223000</v>
      </c>
      <c r="AY15" s="56">
        <f t="shared" si="4"/>
        <v>2223000</v>
      </c>
      <c r="AZ15" s="56">
        <f t="shared" si="4"/>
        <v>2223000</v>
      </c>
      <c r="BA15" s="56">
        <f t="shared" si="4"/>
        <v>2223000</v>
      </c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</row>
    <row r="16" spans="1:93" x14ac:dyDescent="0.2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</row>
    <row r="17" spans="1:93" x14ac:dyDescent="0.2">
      <c r="A17" s="39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</row>
    <row r="18" spans="1:93" x14ac:dyDescent="0.2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</row>
    <row r="19" spans="1:93" x14ac:dyDescent="0.2">
      <c r="A19" s="59" t="s">
        <v>89</v>
      </c>
      <c r="B19" s="63" t="s">
        <v>98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</row>
    <row r="20" spans="1:93" x14ac:dyDescent="0.2">
      <c r="A20" s="39" t="s">
        <v>100</v>
      </c>
      <c r="B20" s="62" t="s">
        <v>101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</row>
    <row r="21" spans="1:93" x14ac:dyDescent="0.2">
      <c r="A21" s="39" t="s">
        <v>102</v>
      </c>
      <c r="B21" s="62" t="s">
        <v>104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4"/>
      <c r="S21" s="56"/>
      <c r="T21" s="56"/>
      <c r="U21" s="56"/>
      <c r="V21" s="56"/>
      <c r="W21" s="56"/>
      <c r="X21" s="56"/>
      <c r="Y21" s="64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</row>
    <row r="22" spans="1:93" x14ac:dyDescent="0.2">
      <c r="A22" s="39" t="s">
        <v>68</v>
      </c>
      <c r="B22" s="62" t="s">
        <v>105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64"/>
      <c r="S22" s="56"/>
      <c r="T22" s="56"/>
      <c r="U22" s="56"/>
      <c r="V22" s="56"/>
      <c r="W22" s="56"/>
      <c r="X22" s="56"/>
      <c r="Y22" s="64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</row>
    <row r="23" spans="1:93" x14ac:dyDescent="0.2">
      <c r="A23" s="39" t="s">
        <v>95</v>
      </c>
      <c r="B23" s="62" t="s">
        <v>80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</row>
    <row r="24" spans="1:93" x14ac:dyDescent="0.2">
      <c r="A24" s="39" t="s">
        <v>92</v>
      </c>
      <c r="B24" s="62">
        <f>IF(B23="","",VLOOKUP(B23,'Drop Down'!$A$2:$B$9,2,FALSE))</f>
        <v>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</row>
    <row r="25" spans="1:93" x14ac:dyDescent="0.2">
      <c r="A25" s="39" t="s">
        <v>54</v>
      </c>
      <c r="B25" s="62">
        <f>IF(B23="","",VLOOKUP(B23,'Drop Down'!$A$2:$C$9,3,FALSE))</f>
        <v>30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</row>
    <row r="26" spans="1:93" x14ac:dyDescent="0.2">
      <c r="A26" s="39" t="s">
        <v>96</v>
      </c>
      <c r="C26" s="56">
        <v>1500000</v>
      </c>
      <c r="D26" s="56">
        <f>C34</f>
        <v>1500000</v>
      </c>
      <c r="E26" s="56">
        <f t="shared" ref="E26:BA26" si="6">D34</f>
        <v>1500000</v>
      </c>
      <c r="F26" s="56">
        <f t="shared" si="6"/>
        <v>1500000</v>
      </c>
      <c r="G26" s="56">
        <f t="shared" si="6"/>
        <v>1500000</v>
      </c>
      <c r="H26" s="56">
        <f t="shared" si="6"/>
        <v>1500000</v>
      </c>
      <c r="I26" s="56">
        <f t="shared" si="6"/>
        <v>1500000</v>
      </c>
      <c r="J26" s="56"/>
      <c r="K26" s="56">
        <f>I34</f>
        <v>1500000</v>
      </c>
      <c r="L26" s="56">
        <f t="shared" si="6"/>
        <v>1500000</v>
      </c>
      <c r="M26" s="56">
        <f t="shared" si="6"/>
        <v>1500000</v>
      </c>
      <c r="N26" s="56">
        <f t="shared" si="6"/>
        <v>1500000</v>
      </c>
      <c r="O26" s="56">
        <f t="shared" si="6"/>
        <v>1500000</v>
      </c>
      <c r="P26" s="56">
        <f t="shared" si="6"/>
        <v>1500000</v>
      </c>
      <c r="Q26" s="56">
        <f t="shared" si="6"/>
        <v>1500000</v>
      </c>
      <c r="R26" s="56">
        <f t="shared" si="6"/>
        <v>1500000</v>
      </c>
      <c r="S26" s="56">
        <f t="shared" si="6"/>
        <v>1500000</v>
      </c>
      <c r="T26" s="56">
        <f t="shared" si="6"/>
        <v>1500000</v>
      </c>
      <c r="U26" s="56"/>
      <c r="V26" s="56">
        <f>T34</f>
        <v>1500000</v>
      </c>
      <c r="W26" s="56">
        <f t="shared" si="6"/>
        <v>1500000</v>
      </c>
      <c r="X26" s="56">
        <f t="shared" si="6"/>
        <v>1500000</v>
      </c>
      <c r="Y26" s="56">
        <f t="shared" si="6"/>
        <v>1500000</v>
      </c>
      <c r="Z26" s="56">
        <f t="shared" si="6"/>
        <v>1500000</v>
      </c>
      <c r="AA26" s="56">
        <f t="shared" si="6"/>
        <v>1500000</v>
      </c>
      <c r="AB26" s="56">
        <f t="shared" si="6"/>
        <v>1500000</v>
      </c>
      <c r="AC26" s="56">
        <f t="shared" si="6"/>
        <v>1500000</v>
      </c>
      <c r="AD26" s="56">
        <f t="shared" si="6"/>
        <v>1500000</v>
      </c>
      <c r="AE26" s="56">
        <f t="shared" si="6"/>
        <v>1500000</v>
      </c>
      <c r="AF26" s="56"/>
      <c r="AG26" s="56">
        <f>AE34</f>
        <v>1500000</v>
      </c>
      <c r="AH26" s="56">
        <f t="shared" si="6"/>
        <v>1500000</v>
      </c>
      <c r="AI26" s="56">
        <f t="shared" si="6"/>
        <v>1500000</v>
      </c>
      <c r="AJ26" s="56">
        <f t="shared" si="6"/>
        <v>1500000</v>
      </c>
      <c r="AK26" s="56">
        <f t="shared" si="6"/>
        <v>1500000</v>
      </c>
      <c r="AL26" s="56">
        <f t="shared" si="6"/>
        <v>1500000</v>
      </c>
      <c r="AM26" s="56">
        <f t="shared" si="6"/>
        <v>1500000</v>
      </c>
      <c r="AN26" s="56">
        <f t="shared" si="6"/>
        <v>1500000</v>
      </c>
      <c r="AO26" s="56">
        <f t="shared" si="6"/>
        <v>1500000</v>
      </c>
      <c r="AP26" s="56">
        <f t="shared" si="6"/>
        <v>1500000</v>
      </c>
      <c r="AQ26" s="56"/>
      <c r="AR26" s="56">
        <f>AP34</f>
        <v>1500000</v>
      </c>
      <c r="AS26" s="56">
        <f t="shared" si="6"/>
        <v>1500000</v>
      </c>
      <c r="AT26" s="56">
        <f t="shared" si="6"/>
        <v>1500000</v>
      </c>
      <c r="AU26" s="56">
        <f t="shared" si="6"/>
        <v>1500000</v>
      </c>
      <c r="AV26" s="56">
        <f t="shared" si="6"/>
        <v>1500000</v>
      </c>
      <c r="AW26" s="56">
        <f t="shared" si="6"/>
        <v>1500000</v>
      </c>
      <c r="AX26" s="56">
        <f t="shared" si="6"/>
        <v>1500000</v>
      </c>
      <c r="AY26" s="56">
        <f t="shared" si="6"/>
        <v>1500000</v>
      </c>
      <c r="AZ26" s="56">
        <f t="shared" si="6"/>
        <v>1500000</v>
      </c>
      <c r="BA26" s="56">
        <f t="shared" si="6"/>
        <v>1500000</v>
      </c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</row>
    <row r="27" spans="1:93" s="40" customFormat="1" x14ac:dyDescent="0.2">
      <c r="A27" s="40" t="s">
        <v>84</v>
      </c>
      <c r="B27" s="41"/>
      <c r="C27" s="55">
        <v>1500000</v>
      </c>
      <c r="D27" s="55">
        <f t="shared" ref="D27:I27" si="7">C33</f>
        <v>1350000</v>
      </c>
      <c r="E27" s="55">
        <f t="shared" si="7"/>
        <v>1215000</v>
      </c>
      <c r="F27" s="55">
        <f t="shared" si="7"/>
        <v>1093500</v>
      </c>
      <c r="G27" s="55">
        <f t="shared" si="7"/>
        <v>964150</v>
      </c>
      <c r="H27" s="55">
        <f t="shared" si="7"/>
        <v>817735</v>
      </c>
      <c r="I27" s="55">
        <f t="shared" si="7"/>
        <v>725961.5</v>
      </c>
      <c r="J27" s="55"/>
      <c r="K27" s="55">
        <f>I33</f>
        <v>653365.35</v>
      </c>
      <c r="L27" s="55">
        <f t="shared" ref="L27:T27" si="8">K33</f>
        <v>588028.81499999994</v>
      </c>
      <c r="M27" s="55">
        <f t="shared" si="8"/>
        <v>509225.93349999993</v>
      </c>
      <c r="N27" s="55">
        <f t="shared" si="8"/>
        <v>458303.34014999995</v>
      </c>
      <c r="O27" s="55">
        <f t="shared" si="8"/>
        <v>392473.00613499992</v>
      </c>
      <c r="P27" s="55">
        <f t="shared" si="8"/>
        <v>253225.70552149991</v>
      </c>
      <c r="Q27" s="55">
        <f t="shared" si="8"/>
        <v>227903.13496934992</v>
      </c>
      <c r="R27" s="55">
        <f t="shared" si="8"/>
        <v>205112.82147241494</v>
      </c>
      <c r="S27" s="55">
        <f t="shared" si="8"/>
        <v>184601.53932517345</v>
      </c>
      <c r="T27" s="55">
        <f t="shared" si="8"/>
        <v>166141.38539265611</v>
      </c>
      <c r="U27" s="55"/>
      <c r="V27" s="55">
        <f>T33</f>
        <v>149527.2468533905</v>
      </c>
      <c r="W27" s="55">
        <f t="shared" ref="W27:AE27" si="9">V33</f>
        <v>134574.52216805145</v>
      </c>
      <c r="X27" s="55">
        <f t="shared" si="9"/>
        <v>84574.522168051451</v>
      </c>
      <c r="Y27" s="55">
        <f t="shared" si="9"/>
        <v>34574.522168051451</v>
      </c>
      <c r="Z27" s="55">
        <f t="shared" si="9"/>
        <v>-15425.477831948549</v>
      </c>
      <c r="AA27" s="55">
        <f t="shared" si="9"/>
        <v>-15425.477831948549</v>
      </c>
      <c r="AB27" s="55">
        <f t="shared" si="9"/>
        <v>-15425.477831948549</v>
      </c>
      <c r="AC27" s="55">
        <f t="shared" si="9"/>
        <v>-15425.477831948549</v>
      </c>
      <c r="AD27" s="55">
        <f t="shared" si="9"/>
        <v>-15425.477831948549</v>
      </c>
      <c r="AE27" s="55">
        <f t="shared" si="9"/>
        <v>-15425.477831948549</v>
      </c>
      <c r="AF27" s="55"/>
      <c r="AG27" s="55">
        <f>AE33</f>
        <v>-15425.477831948549</v>
      </c>
      <c r="AH27" s="55">
        <f t="shared" ref="AH27:AP27" si="10">AG33</f>
        <v>-15425.477831948549</v>
      </c>
      <c r="AI27" s="55">
        <f t="shared" si="10"/>
        <v>-15425.477831948549</v>
      </c>
      <c r="AJ27" s="55">
        <f t="shared" si="10"/>
        <v>-15425.477831948549</v>
      </c>
      <c r="AK27" s="55">
        <f t="shared" si="10"/>
        <v>-15425.477831948549</v>
      </c>
      <c r="AL27" s="55">
        <f t="shared" si="10"/>
        <v>-15425.477831948549</v>
      </c>
      <c r="AM27" s="55">
        <f t="shared" si="10"/>
        <v>-15425.477831948549</v>
      </c>
      <c r="AN27" s="55">
        <f t="shared" si="10"/>
        <v>-15425.477831948549</v>
      </c>
      <c r="AO27" s="55">
        <f t="shared" si="10"/>
        <v>-15425.477831948549</v>
      </c>
      <c r="AP27" s="55">
        <f t="shared" si="10"/>
        <v>-15425.477831948549</v>
      </c>
      <c r="AQ27" s="55"/>
      <c r="AR27" s="55">
        <f>AP33</f>
        <v>-15425.477831948549</v>
      </c>
      <c r="AS27" s="55">
        <f t="shared" ref="AS27:BA27" si="11">AR33</f>
        <v>-15425.477831948549</v>
      </c>
      <c r="AT27" s="55">
        <f t="shared" si="11"/>
        <v>-15425.477831948549</v>
      </c>
      <c r="AU27" s="55">
        <f t="shared" si="11"/>
        <v>-15425.477831948549</v>
      </c>
      <c r="AV27" s="55">
        <f t="shared" si="11"/>
        <v>-15425.477831948549</v>
      </c>
      <c r="AW27" s="55">
        <f t="shared" si="11"/>
        <v>-15425.477831948549</v>
      </c>
      <c r="AX27" s="55">
        <f t="shared" si="11"/>
        <v>-15425.477831948549</v>
      </c>
      <c r="AY27" s="55">
        <f t="shared" si="11"/>
        <v>-15425.477831948549</v>
      </c>
      <c r="AZ27" s="55">
        <f t="shared" si="11"/>
        <v>-15425.477831948549</v>
      </c>
      <c r="BA27" s="55">
        <f t="shared" si="11"/>
        <v>-15425.477831948549</v>
      </c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</row>
    <row r="28" spans="1:93" x14ac:dyDescent="0.2">
      <c r="A28" s="39" t="s">
        <v>82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/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/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/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/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</row>
    <row r="29" spans="1:93" x14ac:dyDescent="0.2">
      <c r="A29" s="39" t="s">
        <v>83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/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/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/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/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</row>
    <row r="30" spans="1:93" x14ac:dyDescent="0.2">
      <c r="A30" s="39" t="s">
        <v>85</v>
      </c>
      <c r="C30" s="56">
        <f>IF(SUM(C27:C29)&gt;0,(SUM(C27:C29))*-10%,0)</f>
        <v>-150000</v>
      </c>
      <c r="D30" s="56">
        <f t="shared" ref="D30:V30" si="12">IF(SUM(D27:D29)&gt;0,(SUM(D27:D29))*-10%,0)</f>
        <v>-135000</v>
      </c>
      <c r="E30" s="56">
        <f t="shared" si="12"/>
        <v>-121500</v>
      </c>
      <c r="F30" s="56">
        <f t="shared" si="12"/>
        <v>-109350</v>
      </c>
      <c r="G30" s="56">
        <f t="shared" si="12"/>
        <v>-96415</v>
      </c>
      <c r="H30" s="56">
        <f t="shared" si="12"/>
        <v>-81773.5</v>
      </c>
      <c r="I30" s="56">
        <f t="shared" si="12"/>
        <v>-72596.150000000009</v>
      </c>
      <c r="J30" s="56"/>
      <c r="K30" s="56">
        <f t="shared" si="12"/>
        <v>-65336.535000000003</v>
      </c>
      <c r="L30" s="56">
        <f t="shared" si="12"/>
        <v>-58802.881499999996</v>
      </c>
      <c r="M30" s="56">
        <f t="shared" si="12"/>
        <v>-50922.593349999996</v>
      </c>
      <c r="N30" s="56">
        <f t="shared" si="12"/>
        <v>-45830.334015</v>
      </c>
      <c r="O30" s="56">
        <f t="shared" si="12"/>
        <v>-39247.300613499996</v>
      </c>
      <c r="P30" s="56">
        <f t="shared" si="12"/>
        <v>-25322.570552149991</v>
      </c>
      <c r="Q30" s="56">
        <f t="shared" si="12"/>
        <v>-22790.313496934992</v>
      </c>
      <c r="R30" s="56">
        <f t="shared" si="12"/>
        <v>-20511.282147241494</v>
      </c>
      <c r="S30" s="56">
        <f t="shared" si="12"/>
        <v>-18460.153932517347</v>
      </c>
      <c r="T30" s="56">
        <f t="shared" si="12"/>
        <v>-16614.138539265612</v>
      </c>
      <c r="U30" s="56"/>
      <c r="V30" s="56">
        <f t="shared" si="12"/>
        <v>-14952.724685339052</v>
      </c>
      <c r="W30" s="56">
        <f>IF(SUM(W27:W29)&gt;0,W26/-$B25,0)</f>
        <v>-50000</v>
      </c>
      <c r="X30" s="56">
        <f t="shared" ref="X30:BA30" si="13">IF(SUM(X27:X29)&gt;0,X26/-$B25,0)</f>
        <v>-50000</v>
      </c>
      <c r="Y30" s="56">
        <f t="shared" si="13"/>
        <v>-50000</v>
      </c>
      <c r="Z30" s="56">
        <f t="shared" si="13"/>
        <v>0</v>
      </c>
      <c r="AA30" s="56">
        <f t="shared" si="13"/>
        <v>0</v>
      </c>
      <c r="AB30" s="56">
        <f t="shared" si="13"/>
        <v>0</v>
      </c>
      <c r="AC30" s="56">
        <f t="shared" si="13"/>
        <v>0</v>
      </c>
      <c r="AD30" s="56">
        <f t="shared" si="13"/>
        <v>0</v>
      </c>
      <c r="AE30" s="56">
        <f t="shared" si="13"/>
        <v>0</v>
      </c>
      <c r="AF30" s="56"/>
      <c r="AG30" s="56">
        <f t="shared" si="13"/>
        <v>0</v>
      </c>
      <c r="AH30" s="56">
        <f t="shared" si="13"/>
        <v>0</v>
      </c>
      <c r="AI30" s="56">
        <f t="shared" si="13"/>
        <v>0</v>
      </c>
      <c r="AJ30" s="56">
        <f t="shared" si="13"/>
        <v>0</v>
      </c>
      <c r="AK30" s="56">
        <f t="shared" si="13"/>
        <v>0</v>
      </c>
      <c r="AL30" s="56">
        <f t="shared" si="13"/>
        <v>0</v>
      </c>
      <c r="AM30" s="56">
        <f t="shared" si="13"/>
        <v>0</v>
      </c>
      <c r="AN30" s="56">
        <f t="shared" si="13"/>
        <v>0</v>
      </c>
      <c r="AO30" s="56">
        <f t="shared" si="13"/>
        <v>0</v>
      </c>
      <c r="AP30" s="56">
        <f t="shared" si="13"/>
        <v>0</v>
      </c>
      <c r="AQ30" s="56"/>
      <c r="AR30" s="56">
        <f t="shared" si="13"/>
        <v>0</v>
      </c>
      <c r="AS30" s="56">
        <f t="shared" si="13"/>
        <v>0</v>
      </c>
      <c r="AT30" s="56">
        <f t="shared" si="13"/>
        <v>0</v>
      </c>
      <c r="AU30" s="56">
        <f t="shared" si="13"/>
        <v>0</v>
      </c>
      <c r="AV30" s="56">
        <f t="shared" si="13"/>
        <v>0</v>
      </c>
      <c r="AW30" s="56">
        <f t="shared" si="13"/>
        <v>0</v>
      </c>
      <c r="AX30" s="56">
        <f t="shared" si="13"/>
        <v>0</v>
      </c>
      <c r="AY30" s="56">
        <f t="shared" si="13"/>
        <v>0</v>
      </c>
      <c r="AZ30" s="56">
        <f t="shared" si="13"/>
        <v>0</v>
      </c>
      <c r="BA30" s="56">
        <f t="shared" si="13"/>
        <v>0</v>
      </c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</row>
    <row r="31" spans="1:93" x14ac:dyDescent="0.2">
      <c r="A31" s="39" t="s">
        <v>86</v>
      </c>
      <c r="C31" s="56">
        <v>0</v>
      </c>
      <c r="D31" s="56">
        <v>0</v>
      </c>
      <c r="E31" s="56">
        <v>0</v>
      </c>
      <c r="F31" s="56">
        <v>-20000</v>
      </c>
      <c r="G31" s="56">
        <v>-50000</v>
      </c>
      <c r="H31" s="56">
        <v>-10000</v>
      </c>
      <c r="I31" s="56">
        <v>0</v>
      </c>
      <c r="J31" s="56"/>
      <c r="K31" s="56">
        <v>0</v>
      </c>
      <c r="L31" s="56">
        <v>-20000</v>
      </c>
      <c r="M31" s="56">
        <v>0</v>
      </c>
      <c r="N31" s="56">
        <v>-20000</v>
      </c>
      <c r="O31" s="56">
        <v>-100000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/>
      <c r="V31" s="56">
        <v>0</v>
      </c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</row>
    <row r="32" spans="1:93" x14ac:dyDescent="0.2">
      <c r="A32" s="39" t="s">
        <v>87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/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/>
      <c r="V32" s="56">
        <v>0</v>
      </c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</row>
    <row r="33" spans="1:93" s="40" customFormat="1" x14ac:dyDescent="0.2">
      <c r="A33" s="40" t="s">
        <v>88</v>
      </c>
      <c r="B33" s="41"/>
      <c r="C33" s="55">
        <f>SUM(C27:C32)</f>
        <v>1350000</v>
      </c>
      <c r="D33" s="55">
        <f t="shared" ref="D33:BA33" si="14">SUM(D27:D32)</f>
        <v>1215000</v>
      </c>
      <c r="E33" s="55">
        <f t="shared" si="14"/>
        <v>1093500</v>
      </c>
      <c r="F33" s="55">
        <f t="shared" si="14"/>
        <v>964150</v>
      </c>
      <c r="G33" s="55">
        <f t="shared" si="14"/>
        <v>817735</v>
      </c>
      <c r="H33" s="55">
        <f t="shared" si="14"/>
        <v>725961.5</v>
      </c>
      <c r="I33" s="55">
        <f t="shared" si="14"/>
        <v>653365.35</v>
      </c>
      <c r="J33" s="55"/>
      <c r="K33" s="55">
        <f t="shared" si="14"/>
        <v>588028.81499999994</v>
      </c>
      <c r="L33" s="55">
        <f t="shared" si="14"/>
        <v>509225.93349999993</v>
      </c>
      <c r="M33" s="55">
        <f t="shared" si="14"/>
        <v>458303.34014999995</v>
      </c>
      <c r="N33" s="55">
        <f t="shared" si="14"/>
        <v>392473.00613499992</v>
      </c>
      <c r="O33" s="55">
        <f t="shared" si="14"/>
        <v>253225.70552149991</v>
      </c>
      <c r="P33" s="55">
        <f t="shared" si="14"/>
        <v>227903.13496934992</v>
      </c>
      <c r="Q33" s="55">
        <f t="shared" si="14"/>
        <v>205112.82147241494</v>
      </c>
      <c r="R33" s="55">
        <f t="shared" si="14"/>
        <v>184601.53932517345</v>
      </c>
      <c r="S33" s="55">
        <f t="shared" si="14"/>
        <v>166141.38539265611</v>
      </c>
      <c r="T33" s="55">
        <f t="shared" si="14"/>
        <v>149527.2468533905</v>
      </c>
      <c r="U33" s="55"/>
      <c r="V33" s="55">
        <f t="shared" si="14"/>
        <v>134574.52216805145</v>
      </c>
      <c r="W33" s="55">
        <f t="shared" si="14"/>
        <v>84574.522168051451</v>
      </c>
      <c r="X33" s="55">
        <f t="shared" si="14"/>
        <v>34574.522168051451</v>
      </c>
      <c r="Y33" s="55">
        <f t="shared" si="14"/>
        <v>-15425.477831948549</v>
      </c>
      <c r="Z33" s="55">
        <f t="shared" si="14"/>
        <v>-15425.477831948549</v>
      </c>
      <c r="AA33" s="55">
        <f t="shared" si="14"/>
        <v>-15425.477831948549</v>
      </c>
      <c r="AB33" s="55">
        <f t="shared" si="14"/>
        <v>-15425.477831948549</v>
      </c>
      <c r="AC33" s="55">
        <f t="shared" si="14"/>
        <v>-15425.477831948549</v>
      </c>
      <c r="AD33" s="55">
        <f t="shared" si="14"/>
        <v>-15425.477831948549</v>
      </c>
      <c r="AE33" s="55">
        <f t="shared" si="14"/>
        <v>-15425.477831948549</v>
      </c>
      <c r="AF33" s="55"/>
      <c r="AG33" s="55">
        <f t="shared" si="14"/>
        <v>-15425.477831948549</v>
      </c>
      <c r="AH33" s="55">
        <f t="shared" si="14"/>
        <v>-15425.477831948549</v>
      </c>
      <c r="AI33" s="55">
        <f t="shared" si="14"/>
        <v>-15425.477831948549</v>
      </c>
      <c r="AJ33" s="55">
        <f t="shared" si="14"/>
        <v>-15425.477831948549</v>
      </c>
      <c r="AK33" s="55">
        <f t="shared" si="14"/>
        <v>-15425.477831948549</v>
      </c>
      <c r="AL33" s="55">
        <f t="shared" si="14"/>
        <v>-15425.477831948549</v>
      </c>
      <c r="AM33" s="55">
        <f t="shared" si="14"/>
        <v>-15425.477831948549</v>
      </c>
      <c r="AN33" s="55">
        <f t="shared" si="14"/>
        <v>-15425.477831948549</v>
      </c>
      <c r="AO33" s="55">
        <f t="shared" si="14"/>
        <v>-15425.477831948549</v>
      </c>
      <c r="AP33" s="55">
        <f t="shared" si="14"/>
        <v>-15425.477831948549</v>
      </c>
      <c r="AQ33" s="55"/>
      <c r="AR33" s="55">
        <f t="shared" si="14"/>
        <v>-15425.477831948549</v>
      </c>
      <c r="AS33" s="55">
        <f t="shared" si="14"/>
        <v>-15425.477831948549</v>
      </c>
      <c r="AT33" s="55">
        <f t="shared" si="14"/>
        <v>-15425.477831948549</v>
      </c>
      <c r="AU33" s="55">
        <f t="shared" si="14"/>
        <v>-15425.477831948549</v>
      </c>
      <c r="AV33" s="55">
        <f t="shared" si="14"/>
        <v>-15425.477831948549</v>
      </c>
      <c r="AW33" s="55">
        <f t="shared" si="14"/>
        <v>-15425.477831948549</v>
      </c>
      <c r="AX33" s="55">
        <f t="shared" si="14"/>
        <v>-15425.477831948549</v>
      </c>
      <c r="AY33" s="55">
        <f t="shared" si="14"/>
        <v>-15425.477831948549</v>
      </c>
      <c r="AZ33" s="55">
        <f t="shared" si="14"/>
        <v>-15425.477831948549</v>
      </c>
      <c r="BA33" s="55">
        <f t="shared" si="14"/>
        <v>-15425.477831948549</v>
      </c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</row>
    <row r="34" spans="1:93" x14ac:dyDescent="0.2">
      <c r="A34" s="39" t="s">
        <v>97</v>
      </c>
      <c r="C34" s="56">
        <f>C26+C28-C29</f>
        <v>1500000</v>
      </c>
      <c r="D34" s="56">
        <f t="shared" ref="D34:BA34" si="15">D26+D28-D29</f>
        <v>1500000</v>
      </c>
      <c r="E34" s="56">
        <f t="shared" si="15"/>
        <v>1500000</v>
      </c>
      <c r="F34" s="56">
        <f t="shared" si="15"/>
        <v>1500000</v>
      </c>
      <c r="G34" s="56">
        <f t="shared" si="15"/>
        <v>1500000</v>
      </c>
      <c r="H34" s="56">
        <f t="shared" si="15"/>
        <v>1500000</v>
      </c>
      <c r="I34" s="56">
        <f t="shared" si="15"/>
        <v>1500000</v>
      </c>
      <c r="J34" s="56"/>
      <c r="K34" s="56">
        <f t="shared" si="15"/>
        <v>1500000</v>
      </c>
      <c r="L34" s="56">
        <f t="shared" si="15"/>
        <v>1500000</v>
      </c>
      <c r="M34" s="56">
        <f t="shared" si="15"/>
        <v>1500000</v>
      </c>
      <c r="N34" s="56">
        <f t="shared" si="15"/>
        <v>1500000</v>
      </c>
      <c r="O34" s="56">
        <f t="shared" si="15"/>
        <v>1500000</v>
      </c>
      <c r="P34" s="56">
        <f t="shared" si="15"/>
        <v>1500000</v>
      </c>
      <c r="Q34" s="56">
        <f t="shared" si="15"/>
        <v>1500000</v>
      </c>
      <c r="R34" s="56">
        <f t="shared" si="15"/>
        <v>1500000</v>
      </c>
      <c r="S34" s="56">
        <f t="shared" si="15"/>
        <v>1500000</v>
      </c>
      <c r="T34" s="56">
        <f t="shared" si="15"/>
        <v>1500000</v>
      </c>
      <c r="U34" s="56"/>
      <c r="V34" s="56">
        <f t="shared" si="15"/>
        <v>1500000</v>
      </c>
      <c r="W34" s="56">
        <f t="shared" si="15"/>
        <v>1500000</v>
      </c>
      <c r="X34" s="56">
        <f t="shared" si="15"/>
        <v>1500000</v>
      </c>
      <c r="Y34" s="56">
        <f t="shared" si="15"/>
        <v>1500000</v>
      </c>
      <c r="Z34" s="56">
        <f t="shared" si="15"/>
        <v>1500000</v>
      </c>
      <c r="AA34" s="56">
        <f t="shared" si="15"/>
        <v>1500000</v>
      </c>
      <c r="AB34" s="56">
        <f t="shared" si="15"/>
        <v>1500000</v>
      </c>
      <c r="AC34" s="56">
        <f t="shared" si="15"/>
        <v>1500000</v>
      </c>
      <c r="AD34" s="56">
        <f t="shared" si="15"/>
        <v>1500000</v>
      </c>
      <c r="AE34" s="56">
        <f t="shared" si="15"/>
        <v>1500000</v>
      </c>
      <c r="AF34" s="56"/>
      <c r="AG34" s="56">
        <f t="shared" si="15"/>
        <v>1500000</v>
      </c>
      <c r="AH34" s="56">
        <f t="shared" si="15"/>
        <v>1500000</v>
      </c>
      <c r="AI34" s="56">
        <f t="shared" si="15"/>
        <v>1500000</v>
      </c>
      <c r="AJ34" s="56">
        <f t="shared" si="15"/>
        <v>1500000</v>
      </c>
      <c r="AK34" s="56">
        <f t="shared" si="15"/>
        <v>1500000</v>
      </c>
      <c r="AL34" s="56">
        <f t="shared" si="15"/>
        <v>1500000</v>
      </c>
      <c r="AM34" s="56">
        <f t="shared" si="15"/>
        <v>1500000</v>
      </c>
      <c r="AN34" s="56">
        <f t="shared" si="15"/>
        <v>1500000</v>
      </c>
      <c r="AO34" s="56">
        <f t="shared" si="15"/>
        <v>1500000</v>
      </c>
      <c r="AP34" s="56">
        <f t="shared" si="15"/>
        <v>1500000</v>
      </c>
      <c r="AQ34" s="56"/>
      <c r="AR34" s="56">
        <f t="shared" si="15"/>
        <v>1500000</v>
      </c>
      <c r="AS34" s="56">
        <f t="shared" si="15"/>
        <v>1500000</v>
      </c>
      <c r="AT34" s="56">
        <f t="shared" si="15"/>
        <v>1500000</v>
      </c>
      <c r="AU34" s="56">
        <f t="shared" si="15"/>
        <v>1500000</v>
      </c>
      <c r="AV34" s="56">
        <f t="shared" si="15"/>
        <v>1500000</v>
      </c>
      <c r="AW34" s="56">
        <f t="shared" si="15"/>
        <v>1500000</v>
      </c>
      <c r="AX34" s="56">
        <f t="shared" si="15"/>
        <v>1500000</v>
      </c>
      <c r="AY34" s="56">
        <f t="shared" si="15"/>
        <v>1500000</v>
      </c>
      <c r="AZ34" s="56">
        <f t="shared" si="15"/>
        <v>1500000</v>
      </c>
      <c r="BA34" s="56">
        <f t="shared" si="15"/>
        <v>1500000</v>
      </c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</row>
    <row r="35" spans="1:93" x14ac:dyDescent="0.2">
      <c r="A35" s="39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</row>
    <row r="36" spans="1:93" x14ac:dyDescent="0.2">
      <c r="A36" s="59" t="s">
        <v>89</v>
      </c>
      <c r="B36" s="63" t="s">
        <v>98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</row>
    <row r="37" spans="1:93" x14ac:dyDescent="0.2">
      <c r="A37" s="39" t="s">
        <v>100</v>
      </c>
      <c r="B37" s="62" t="s">
        <v>103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</row>
    <row r="38" spans="1:93" x14ac:dyDescent="0.2">
      <c r="A38" s="39" t="s">
        <v>102</v>
      </c>
      <c r="B38" s="62" t="s">
        <v>106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64"/>
      <c r="S38" s="56"/>
      <c r="T38" s="56"/>
      <c r="U38" s="56"/>
      <c r="V38" s="56"/>
      <c r="W38" s="56"/>
      <c r="X38" s="56"/>
      <c r="Y38" s="64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</row>
    <row r="39" spans="1:93" x14ac:dyDescent="0.2">
      <c r="A39" s="39" t="s">
        <v>68</v>
      </c>
      <c r="B39" s="65">
        <v>43101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64"/>
      <c r="S39" s="56"/>
      <c r="T39" s="56"/>
      <c r="U39" s="56"/>
      <c r="V39" s="56"/>
      <c r="W39" s="56"/>
      <c r="X39" s="56"/>
      <c r="Y39" s="64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</row>
    <row r="40" spans="1:93" x14ac:dyDescent="0.2">
      <c r="A40" s="39" t="s">
        <v>95</v>
      </c>
      <c r="B40" s="62" t="s">
        <v>56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</row>
    <row r="41" spans="1:93" x14ac:dyDescent="0.2">
      <c r="A41" s="39" t="s">
        <v>92</v>
      </c>
      <c r="B41" s="62">
        <f>IF(B40="","",VLOOKUP(B40,'Drop Down'!$A$2:$B$9,2,FALSE))</f>
        <v>2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</row>
    <row r="42" spans="1:93" x14ac:dyDescent="0.2">
      <c r="A42" s="39" t="s">
        <v>54</v>
      </c>
      <c r="B42" s="62">
        <f>IF(B40="","",VLOOKUP(B40,'Drop Down'!$A$2:$C$9,3,FALSE))</f>
        <v>20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</row>
    <row r="43" spans="1:93" x14ac:dyDescent="0.2">
      <c r="A43" s="39" t="s">
        <v>96</v>
      </c>
      <c r="C43" s="56">
        <v>0</v>
      </c>
      <c r="D43" s="56">
        <f>C51</f>
        <v>0</v>
      </c>
      <c r="E43" s="56">
        <f t="shared" ref="E43:BA43" si="16">D51</f>
        <v>0</v>
      </c>
      <c r="F43" s="56">
        <f t="shared" si="16"/>
        <v>0</v>
      </c>
      <c r="G43" s="56">
        <f t="shared" si="16"/>
        <v>0</v>
      </c>
      <c r="H43" s="56">
        <f t="shared" si="16"/>
        <v>0</v>
      </c>
      <c r="I43" s="56">
        <f t="shared" si="16"/>
        <v>0</v>
      </c>
      <c r="J43" s="56"/>
      <c r="K43" s="56">
        <f>I51</f>
        <v>0</v>
      </c>
      <c r="L43" s="56">
        <f t="shared" si="16"/>
        <v>0</v>
      </c>
      <c r="M43" s="56">
        <f t="shared" si="16"/>
        <v>0</v>
      </c>
      <c r="N43" s="56">
        <f t="shared" si="16"/>
        <v>0</v>
      </c>
      <c r="O43" s="56">
        <v>523000</v>
      </c>
      <c r="P43" s="56">
        <f t="shared" si="16"/>
        <v>523000</v>
      </c>
      <c r="Q43" s="56">
        <f t="shared" si="16"/>
        <v>523000</v>
      </c>
      <c r="R43" s="56">
        <f t="shared" si="16"/>
        <v>523000</v>
      </c>
      <c r="S43" s="56">
        <f t="shared" si="16"/>
        <v>523000</v>
      </c>
      <c r="T43" s="56">
        <f t="shared" si="16"/>
        <v>523000</v>
      </c>
      <c r="U43" s="56"/>
      <c r="V43" s="56">
        <f>T51</f>
        <v>523000</v>
      </c>
      <c r="W43" s="56">
        <f t="shared" si="16"/>
        <v>523000</v>
      </c>
      <c r="X43" s="56">
        <f t="shared" si="16"/>
        <v>523000</v>
      </c>
      <c r="Y43" s="56">
        <f t="shared" si="16"/>
        <v>523000</v>
      </c>
      <c r="Z43" s="56">
        <f t="shared" si="16"/>
        <v>523000</v>
      </c>
      <c r="AA43" s="56">
        <f t="shared" si="16"/>
        <v>523000</v>
      </c>
      <c r="AB43" s="56">
        <f t="shared" si="16"/>
        <v>523000</v>
      </c>
      <c r="AC43" s="56">
        <f t="shared" si="16"/>
        <v>523000</v>
      </c>
      <c r="AD43" s="56">
        <f t="shared" si="16"/>
        <v>523000</v>
      </c>
      <c r="AE43" s="56">
        <f t="shared" si="16"/>
        <v>523000</v>
      </c>
      <c r="AF43" s="56"/>
      <c r="AG43" s="56">
        <f>AE51</f>
        <v>523000</v>
      </c>
      <c r="AH43" s="56">
        <f t="shared" si="16"/>
        <v>523000</v>
      </c>
      <c r="AI43" s="56">
        <f t="shared" si="16"/>
        <v>523000</v>
      </c>
      <c r="AJ43" s="56">
        <f t="shared" si="16"/>
        <v>523000</v>
      </c>
      <c r="AK43" s="56">
        <f t="shared" si="16"/>
        <v>523000</v>
      </c>
      <c r="AL43" s="56">
        <f t="shared" si="16"/>
        <v>523000</v>
      </c>
      <c r="AM43" s="56">
        <f t="shared" si="16"/>
        <v>523000</v>
      </c>
      <c r="AN43" s="56">
        <f t="shared" si="16"/>
        <v>523000</v>
      </c>
      <c r="AO43" s="56">
        <f t="shared" si="16"/>
        <v>523000</v>
      </c>
      <c r="AP43" s="56">
        <f t="shared" si="16"/>
        <v>523000</v>
      </c>
      <c r="AQ43" s="56"/>
      <c r="AR43" s="56">
        <f>AP51</f>
        <v>523000</v>
      </c>
      <c r="AS43" s="56">
        <f t="shared" si="16"/>
        <v>523000</v>
      </c>
      <c r="AT43" s="56">
        <f t="shared" si="16"/>
        <v>523000</v>
      </c>
      <c r="AU43" s="56">
        <f t="shared" si="16"/>
        <v>523000</v>
      </c>
      <c r="AV43" s="56">
        <f t="shared" si="16"/>
        <v>523000</v>
      </c>
      <c r="AW43" s="56">
        <f t="shared" si="16"/>
        <v>523000</v>
      </c>
      <c r="AX43" s="56">
        <f t="shared" si="16"/>
        <v>523000</v>
      </c>
      <c r="AY43" s="56">
        <f t="shared" si="16"/>
        <v>523000</v>
      </c>
      <c r="AZ43" s="56">
        <f t="shared" si="16"/>
        <v>523000</v>
      </c>
      <c r="BA43" s="56">
        <f t="shared" si="16"/>
        <v>523000</v>
      </c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</row>
    <row r="44" spans="1:93" s="40" customFormat="1" x14ac:dyDescent="0.2">
      <c r="A44" s="40" t="s">
        <v>84</v>
      </c>
      <c r="B44" s="41"/>
      <c r="C44" s="55">
        <v>0</v>
      </c>
      <c r="D44" s="55">
        <f t="shared" ref="D44:I44" si="17">C50</f>
        <v>0</v>
      </c>
      <c r="E44" s="55">
        <f t="shared" si="17"/>
        <v>0</v>
      </c>
      <c r="F44" s="55">
        <f t="shared" si="17"/>
        <v>0</v>
      </c>
      <c r="G44" s="55">
        <f t="shared" si="17"/>
        <v>0</v>
      </c>
      <c r="H44" s="55">
        <f t="shared" si="17"/>
        <v>0</v>
      </c>
      <c r="I44" s="55">
        <f t="shared" si="17"/>
        <v>0</v>
      </c>
      <c r="J44" s="55"/>
      <c r="K44" s="55">
        <f>I50</f>
        <v>0</v>
      </c>
      <c r="L44" s="55">
        <f>K50</f>
        <v>0</v>
      </c>
      <c r="M44" s="55">
        <f>L50</f>
        <v>0</v>
      </c>
      <c r="N44" s="55">
        <f>M50</f>
        <v>0</v>
      </c>
      <c r="O44" s="55">
        <v>523000</v>
      </c>
      <c r="P44" s="55">
        <f>O50</f>
        <v>470700</v>
      </c>
      <c r="Q44" s="55">
        <f>P50</f>
        <v>423630</v>
      </c>
      <c r="R44" s="55">
        <f>Q50</f>
        <v>381267</v>
      </c>
      <c r="S44" s="55">
        <f>R50</f>
        <v>343140.3</v>
      </c>
      <c r="T44" s="55">
        <f>S50</f>
        <v>308826.27</v>
      </c>
      <c r="U44" s="55"/>
      <c r="V44" s="55">
        <f>T50</f>
        <v>277943.64300000004</v>
      </c>
      <c r="W44" s="55">
        <f t="shared" ref="W44:AE44" si="18">V50</f>
        <v>250149.27870000002</v>
      </c>
      <c r="X44" s="55">
        <f t="shared" si="18"/>
        <v>223999.27870000002</v>
      </c>
      <c r="Y44" s="55">
        <f t="shared" si="18"/>
        <v>197849.27870000002</v>
      </c>
      <c r="Z44" s="55">
        <f t="shared" si="18"/>
        <v>171699.27870000002</v>
      </c>
      <c r="AA44" s="55">
        <f t="shared" si="18"/>
        <v>145549.27870000002</v>
      </c>
      <c r="AB44" s="55">
        <f t="shared" si="18"/>
        <v>119399.27870000002</v>
      </c>
      <c r="AC44" s="55">
        <f t="shared" si="18"/>
        <v>93249.278700000024</v>
      </c>
      <c r="AD44" s="55">
        <f t="shared" si="18"/>
        <v>67099.278700000024</v>
      </c>
      <c r="AE44" s="55">
        <f t="shared" si="18"/>
        <v>40949.278700000024</v>
      </c>
      <c r="AF44" s="55"/>
      <c r="AG44" s="55">
        <f>AE50</f>
        <v>14799.278700000024</v>
      </c>
      <c r="AH44" s="55">
        <f t="shared" ref="AH44:AP44" si="19">AG50</f>
        <v>-11350.721299999976</v>
      </c>
      <c r="AI44" s="55">
        <f t="shared" si="19"/>
        <v>-11350.721299999976</v>
      </c>
      <c r="AJ44" s="55">
        <f t="shared" si="19"/>
        <v>-11350.721299999976</v>
      </c>
      <c r="AK44" s="55">
        <f t="shared" si="19"/>
        <v>-11350.721299999976</v>
      </c>
      <c r="AL44" s="55">
        <f t="shared" si="19"/>
        <v>-11350.721299999976</v>
      </c>
      <c r="AM44" s="55">
        <f t="shared" si="19"/>
        <v>-11350.721299999976</v>
      </c>
      <c r="AN44" s="55">
        <f t="shared" si="19"/>
        <v>-11350.721299999976</v>
      </c>
      <c r="AO44" s="55">
        <f t="shared" si="19"/>
        <v>-11350.721299999976</v>
      </c>
      <c r="AP44" s="55">
        <f t="shared" si="19"/>
        <v>-11350.721299999976</v>
      </c>
      <c r="AQ44" s="55"/>
      <c r="AR44" s="55">
        <f>AP50</f>
        <v>-11350.721299999976</v>
      </c>
      <c r="AS44" s="55">
        <f t="shared" ref="AS44:BA44" si="20">AR50</f>
        <v>-11350.721299999976</v>
      </c>
      <c r="AT44" s="55">
        <f t="shared" si="20"/>
        <v>-11350.721299999976</v>
      </c>
      <c r="AU44" s="55">
        <f t="shared" si="20"/>
        <v>-11350.721299999976</v>
      </c>
      <c r="AV44" s="55">
        <f t="shared" si="20"/>
        <v>-11350.721299999976</v>
      </c>
      <c r="AW44" s="55">
        <f t="shared" si="20"/>
        <v>-11350.721299999976</v>
      </c>
      <c r="AX44" s="55">
        <f t="shared" si="20"/>
        <v>-11350.721299999976</v>
      </c>
      <c r="AY44" s="55">
        <f t="shared" si="20"/>
        <v>-11350.721299999976</v>
      </c>
      <c r="AZ44" s="55">
        <f t="shared" si="20"/>
        <v>-11350.721299999976</v>
      </c>
      <c r="BA44" s="55">
        <f t="shared" si="20"/>
        <v>-11350.721299999976</v>
      </c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</row>
    <row r="45" spans="1:93" x14ac:dyDescent="0.2">
      <c r="A45" s="39" t="s">
        <v>82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/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/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/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/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</row>
    <row r="46" spans="1:93" x14ac:dyDescent="0.2">
      <c r="A46" s="39" t="s">
        <v>83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/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/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/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/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</row>
    <row r="47" spans="1:93" x14ac:dyDescent="0.2">
      <c r="A47" s="39" t="s">
        <v>85</v>
      </c>
      <c r="C47" s="56">
        <f>IF(SUM(C44:C46)&gt;0,(SUM(C44:C46))*-10%,0)</f>
        <v>0</v>
      </c>
      <c r="D47" s="56">
        <f t="shared" ref="D47" si="21">IF(SUM(D44:D46)&gt;0,(SUM(D44:D46))*-10%,0)</f>
        <v>0</v>
      </c>
      <c r="E47" s="56">
        <f t="shared" ref="E47" si="22">IF(SUM(E44:E46)&gt;0,(SUM(E44:E46))*-10%,0)</f>
        <v>0</v>
      </c>
      <c r="F47" s="56">
        <f t="shared" ref="F47" si="23">IF(SUM(F44:F46)&gt;0,(SUM(F44:F46))*-10%,0)</f>
        <v>0</v>
      </c>
      <c r="G47" s="56">
        <f t="shared" ref="G47" si="24">IF(SUM(G44:G46)&gt;0,(SUM(G44:G46))*-10%,0)</f>
        <v>0</v>
      </c>
      <c r="H47" s="56">
        <f t="shared" ref="H47" si="25">IF(SUM(H44:H46)&gt;0,(SUM(H44:H46))*-10%,0)</f>
        <v>0</v>
      </c>
      <c r="I47" s="56">
        <f t="shared" ref="I47" si="26">IF(SUM(I44:I46)&gt;0,(SUM(I44:I46))*-10%,0)</f>
        <v>0</v>
      </c>
      <c r="J47" s="56"/>
      <c r="K47" s="56">
        <f t="shared" ref="K47" si="27">IF(SUM(K44:K46)&gt;0,(SUM(K44:K46))*-10%,0)</f>
        <v>0</v>
      </c>
      <c r="L47" s="56">
        <f t="shared" ref="L47" si="28">IF(SUM(L44:L46)&gt;0,(SUM(L44:L46))*-10%,0)</f>
        <v>0</v>
      </c>
      <c r="M47" s="56">
        <f t="shared" ref="M47" si="29">IF(SUM(M44:M46)&gt;0,(SUM(M44:M46))*-10%,0)</f>
        <v>0</v>
      </c>
      <c r="N47" s="56">
        <f t="shared" ref="N47" si="30">IF(SUM(N44:N46)&gt;0,(SUM(N44:N46))*-10%,0)</f>
        <v>0</v>
      </c>
      <c r="O47" s="56">
        <f>IF(SUM(O44:O46)&gt;0,(SUM(O44:O46))*-10%,0)</f>
        <v>-52300</v>
      </c>
      <c r="P47" s="56">
        <f t="shared" ref="P47" si="31">IF(SUM(P44:P46)&gt;0,(SUM(P44:P46))*-10%,0)</f>
        <v>-47070</v>
      </c>
      <c r="Q47" s="56">
        <f t="shared" ref="Q47" si="32">IF(SUM(Q44:Q46)&gt;0,(SUM(Q44:Q46))*-10%,0)</f>
        <v>-42363</v>
      </c>
      <c r="R47" s="56">
        <f t="shared" ref="R47" si="33">IF(SUM(R44:R46)&gt;0,(SUM(R44:R46))*-10%,0)</f>
        <v>-38126.700000000004</v>
      </c>
      <c r="S47" s="56">
        <f t="shared" ref="S47" si="34">IF(SUM(S44:S46)&gt;0,(SUM(S44:S46))*-10%,0)</f>
        <v>-34314.03</v>
      </c>
      <c r="T47" s="56">
        <f t="shared" ref="T47" si="35">IF(SUM(T44:T46)&gt;0,(SUM(T44:T46))*-10%,0)</f>
        <v>-30882.627000000004</v>
      </c>
      <c r="U47" s="56"/>
      <c r="V47" s="56">
        <f t="shared" ref="V47" si="36">IF(SUM(V44:V46)&gt;0,(SUM(V44:V46))*-10%,0)</f>
        <v>-27794.364300000005</v>
      </c>
      <c r="W47" s="56">
        <f>IF(SUM(W44:W46)&gt;0,W43/-$B42,0)</f>
        <v>-26150</v>
      </c>
      <c r="X47" s="56">
        <f t="shared" ref="X47:BA47" si="37">IF(SUM(X44:X46)&gt;0,X43/-$B42,0)</f>
        <v>-26150</v>
      </c>
      <c r="Y47" s="56">
        <f t="shared" si="37"/>
        <v>-26150</v>
      </c>
      <c r="Z47" s="56">
        <f t="shared" si="37"/>
        <v>-26150</v>
      </c>
      <c r="AA47" s="56">
        <f t="shared" si="37"/>
        <v>-26150</v>
      </c>
      <c r="AB47" s="56">
        <f t="shared" si="37"/>
        <v>-26150</v>
      </c>
      <c r="AC47" s="56">
        <f t="shared" si="37"/>
        <v>-26150</v>
      </c>
      <c r="AD47" s="56">
        <f t="shared" si="37"/>
        <v>-26150</v>
      </c>
      <c r="AE47" s="56">
        <f t="shared" si="37"/>
        <v>-26150</v>
      </c>
      <c r="AF47" s="56"/>
      <c r="AG47" s="56">
        <f t="shared" si="37"/>
        <v>-26150</v>
      </c>
      <c r="AH47" s="56">
        <f t="shared" si="37"/>
        <v>0</v>
      </c>
      <c r="AI47" s="56">
        <f t="shared" si="37"/>
        <v>0</v>
      </c>
      <c r="AJ47" s="56">
        <f t="shared" si="37"/>
        <v>0</v>
      </c>
      <c r="AK47" s="56">
        <f t="shared" si="37"/>
        <v>0</v>
      </c>
      <c r="AL47" s="56">
        <f t="shared" si="37"/>
        <v>0</v>
      </c>
      <c r="AM47" s="56">
        <f t="shared" si="37"/>
        <v>0</v>
      </c>
      <c r="AN47" s="56">
        <f t="shared" si="37"/>
        <v>0</v>
      </c>
      <c r="AO47" s="56">
        <f t="shared" si="37"/>
        <v>0</v>
      </c>
      <c r="AP47" s="56">
        <f t="shared" si="37"/>
        <v>0</v>
      </c>
      <c r="AQ47" s="56"/>
      <c r="AR47" s="56">
        <f t="shared" si="37"/>
        <v>0</v>
      </c>
      <c r="AS47" s="56">
        <f t="shared" si="37"/>
        <v>0</v>
      </c>
      <c r="AT47" s="56">
        <f t="shared" si="37"/>
        <v>0</v>
      </c>
      <c r="AU47" s="56">
        <f t="shared" si="37"/>
        <v>0</v>
      </c>
      <c r="AV47" s="56">
        <f t="shared" si="37"/>
        <v>0</v>
      </c>
      <c r="AW47" s="56">
        <f t="shared" si="37"/>
        <v>0</v>
      </c>
      <c r="AX47" s="56">
        <f t="shared" si="37"/>
        <v>0</v>
      </c>
      <c r="AY47" s="56">
        <f t="shared" si="37"/>
        <v>0</v>
      </c>
      <c r="AZ47" s="56">
        <f t="shared" si="37"/>
        <v>0</v>
      </c>
      <c r="BA47" s="56">
        <f t="shared" si="37"/>
        <v>0</v>
      </c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</row>
    <row r="48" spans="1:93" x14ac:dyDescent="0.2">
      <c r="A48" s="39" t="s">
        <v>86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/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/>
      <c r="V48" s="56">
        <v>0</v>
      </c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</row>
    <row r="49" spans="1:93" x14ac:dyDescent="0.2">
      <c r="A49" s="39" t="s">
        <v>87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/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/>
      <c r="V49" s="56">
        <v>0</v>
      </c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</row>
    <row r="50" spans="1:93" s="40" customFormat="1" x14ac:dyDescent="0.2">
      <c r="A50" s="40" t="s">
        <v>88</v>
      </c>
      <c r="B50" s="41"/>
      <c r="C50" s="55">
        <f>SUM(C44:C49)</f>
        <v>0</v>
      </c>
      <c r="D50" s="55">
        <f t="shared" ref="D50" si="38">SUM(D44:D49)</f>
        <v>0</v>
      </c>
      <c r="E50" s="55">
        <f t="shared" ref="E50" si="39">SUM(E44:E49)</f>
        <v>0</v>
      </c>
      <c r="F50" s="55">
        <f t="shared" ref="F50" si="40">SUM(F44:F49)</f>
        <v>0</v>
      </c>
      <c r="G50" s="55">
        <f t="shared" ref="G50" si="41">SUM(G44:G49)</f>
        <v>0</v>
      </c>
      <c r="H50" s="55">
        <f t="shared" ref="H50" si="42">SUM(H44:H49)</f>
        <v>0</v>
      </c>
      <c r="I50" s="55">
        <f t="shared" ref="I50" si="43">SUM(I44:I49)</f>
        <v>0</v>
      </c>
      <c r="J50" s="55"/>
      <c r="K50" s="55">
        <f t="shared" ref="K50" si="44">SUM(K44:K49)</f>
        <v>0</v>
      </c>
      <c r="L50" s="55">
        <f t="shared" ref="L50" si="45">SUM(L44:L49)</f>
        <v>0</v>
      </c>
      <c r="M50" s="55">
        <f t="shared" ref="M50" si="46">SUM(M44:M49)</f>
        <v>0</v>
      </c>
      <c r="N50" s="55">
        <f t="shared" ref="N50" si="47">SUM(N44:N49)</f>
        <v>0</v>
      </c>
      <c r="O50" s="55">
        <f t="shared" ref="O50" si="48">SUM(O44:O49)</f>
        <v>470700</v>
      </c>
      <c r="P50" s="55">
        <f t="shared" ref="P50" si="49">SUM(P44:P49)</f>
        <v>423630</v>
      </c>
      <c r="Q50" s="55">
        <f t="shared" ref="Q50" si="50">SUM(Q44:Q49)</f>
        <v>381267</v>
      </c>
      <c r="R50" s="55">
        <f t="shared" ref="R50" si="51">SUM(R44:R49)</f>
        <v>343140.3</v>
      </c>
      <c r="S50" s="55">
        <f t="shared" ref="S50" si="52">SUM(S44:S49)</f>
        <v>308826.27</v>
      </c>
      <c r="T50" s="55">
        <f t="shared" ref="T50" si="53">SUM(T44:T49)</f>
        <v>277943.64300000004</v>
      </c>
      <c r="U50" s="55"/>
      <c r="V50" s="55">
        <f t="shared" ref="V50" si="54">SUM(V44:V49)</f>
        <v>250149.27870000002</v>
      </c>
      <c r="W50" s="55">
        <f t="shared" ref="W50" si="55">SUM(W44:W49)</f>
        <v>223999.27870000002</v>
      </c>
      <c r="X50" s="55">
        <f t="shared" ref="X50" si="56">SUM(X44:X49)</f>
        <v>197849.27870000002</v>
      </c>
      <c r="Y50" s="55">
        <f t="shared" ref="Y50" si="57">SUM(Y44:Y49)</f>
        <v>171699.27870000002</v>
      </c>
      <c r="Z50" s="55">
        <f t="shared" ref="Z50" si="58">SUM(Z44:Z49)</f>
        <v>145549.27870000002</v>
      </c>
      <c r="AA50" s="55">
        <f t="shared" ref="AA50" si="59">SUM(AA44:AA49)</f>
        <v>119399.27870000002</v>
      </c>
      <c r="AB50" s="55">
        <f t="shared" ref="AB50" si="60">SUM(AB44:AB49)</f>
        <v>93249.278700000024</v>
      </c>
      <c r="AC50" s="55">
        <f t="shared" ref="AC50" si="61">SUM(AC44:AC49)</f>
        <v>67099.278700000024</v>
      </c>
      <c r="AD50" s="55">
        <f t="shared" ref="AD50" si="62">SUM(AD44:AD49)</f>
        <v>40949.278700000024</v>
      </c>
      <c r="AE50" s="55">
        <f t="shared" ref="AE50" si="63">SUM(AE44:AE49)</f>
        <v>14799.278700000024</v>
      </c>
      <c r="AF50" s="55"/>
      <c r="AG50" s="55">
        <f t="shared" ref="AG50" si="64">SUM(AG44:AG49)</f>
        <v>-11350.721299999976</v>
      </c>
      <c r="AH50" s="55">
        <f t="shared" ref="AH50" si="65">SUM(AH44:AH49)</f>
        <v>-11350.721299999976</v>
      </c>
      <c r="AI50" s="55">
        <f t="shared" ref="AI50" si="66">SUM(AI44:AI49)</f>
        <v>-11350.721299999976</v>
      </c>
      <c r="AJ50" s="55">
        <f t="shared" ref="AJ50" si="67">SUM(AJ44:AJ49)</f>
        <v>-11350.721299999976</v>
      </c>
      <c r="AK50" s="55">
        <f t="shared" ref="AK50" si="68">SUM(AK44:AK49)</f>
        <v>-11350.721299999976</v>
      </c>
      <c r="AL50" s="55">
        <f t="shared" ref="AL50" si="69">SUM(AL44:AL49)</f>
        <v>-11350.721299999976</v>
      </c>
      <c r="AM50" s="55">
        <f t="shared" ref="AM50" si="70">SUM(AM44:AM49)</f>
        <v>-11350.721299999976</v>
      </c>
      <c r="AN50" s="55">
        <f t="shared" ref="AN50" si="71">SUM(AN44:AN49)</f>
        <v>-11350.721299999976</v>
      </c>
      <c r="AO50" s="55">
        <f t="shared" ref="AO50" si="72">SUM(AO44:AO49)</f>
        <v>-11350.721299999976</v>
      </c>
      <c r="AP50" s="55">
        <f t="shared" ref="AP50" si="73">SUM(AP44:AP49)</f>
        <v>-11350.721299999976</v>
      </c>
      <c r="AQ50" s="55"/>
      <c r="AR50" s="55">
        <f t="shared" ref="AR50" si="74">SUM(AR44:AR49)</f>
        <v>-11350.721299999976</v>
      </c>
      <c r="AS50" s="55">
        <f t="shared" ref="AS50" si="75">SUM(AS44:AS49)</f>
        <v>-11350.721299999976</v>
      </c>
      <c r="AT50" s="55">
        <f t="shared" ref="AT50" si="76">SUM(AT44:AT49)</f>
        <v>-11350.721299999976</v>
      </c>
      <c r="AU50" s="55">
        <f t="shared" ref="AU50" si="77">SUM(AU44:AU49)</f>
        <v>-11350.721299999976</v>
      </c>
      <c r="AV50" s="55">
        <f t="shared" ref="AV50" si="78">SUM(AV44:AV49)</f>
        <v>-11350.721299999976</v>
      </c>
      <c r="AW50" s="55">
        <f t="shared" ref="AW50" si="79">SUM(AW44:AW49)</f>
        <v>-11350.721299999976</v>
      </c>
      <c r="AX50" s="55">
        <f t="shared" ref="AX50" si="80">SUM(AX44:AX49)</f>
        <v>-11350.721299999976</v>
      </c>
      <c r="AY50" s="55">
        <f t="shared" ref="AY50" si="81">SUM(AY44:AY49)</f>
        <v>-11350.721299999976</v>
      </c>
      <c r="AZ50" s="55">
        <f t="shared" ref="AZ50" si="82">SUM(AZ44:AZ49)</f>
        <v>-11350.721299999976</v>
      </c>
      <c r="BA50" s="55">
        <f t="shared" ref="BA50" si="83">SUM(BA44:BA49)</f>
        <v>-11350.721299999976</v>
      </c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</row>
    <row r="51" spans="1:93" x14ac:dyDescent="0.2">
      <c r="A51" s="39" t="s">
        <v>97</v>
      </c>
      <c r="C51" s="56">
        <f>C43+C45-C46</f>
        <v>0</v>
      </c>
      <c r="D51" s="56">
        <f t="shared" ref="D51:BA51" si="84">D43+D45-D46</f>
        <v>0</v>
      </c>
      <c r="E51" s="56">
        <f t="shared" si="84"/>
        <v>0</v>
      </c>
      <c r="F51" s="56">
        <f t="shared" si="84"/>
        <v>0</v>
      </c>
      <c r="G51" s="56">
        <f t="shared" si="84"/>
        <v>0</v>
      </c>
      <c r="H51" s="56">
        <f t="shared" si="84"/>
        <v>0</v>
      </c>
      <c r="I51" s="56">
        <f t="shared" si="84"/>
        <v>0</v>
      </c>
      <c r="J51" s="56"/>
      <c r="K51" s="56">
        <f t="shared" si="84"/>
        <v>0</v>
      </c>
      <c r="L51" s="56">
        <f t="shared" si="84"/>
        <v>0</v>
      </c>
      <c r="M51" s="56">
        <f t="shared" si="84"/>
        <v>0</v>
      </c>
      <c r="N51" s="56">
        <f t="shared" si="84"/>
        <v>0</v>
      </c>
      <c r="O51" s="56">
        <f t="shared" si="84"/>
        <v>523000</v>
      </c>
      <c r="P51" s="56">
        <f t="shared" si="84"/>
        <v>523000</v>
      </c>
      <c r="Q51" s="56">
        <f t="shared" si="84"/>
        <v>523000</v>
      </c>
      <c r="R51" s="56">
        <f t="shared" si="84"/>
        <v>523000</v>
      </c>
      <c r="S51" s="56">
        <f t="shared" si="84"/>
        <v>523000</v>
      </c>
      <c r="T51" s="56">
        <f t="shared" si="84"/>
        <v>523000</v>
      </c>
      <c r="U51" s="56"/>
      <c r="V51" s="56">
        <f t="shared" si="84"/>
        <v>523000</v>
      </c>
      <c r="W51" s="56">
        <f t="shared" si="84"/>
        <v>523000</v>
      </c>
      <c r="X51" s="56">
        <f t="shared" si="84"/>
        <v>523000</v>
      </c>
      <c r="Y51" s="56">
        <f t="shared" si="84"/>
        <v>523000</v>
      </c>
      <c r="Z51" s="56">
        <f t="shared" si="84"/>
        <v>523000</v>
      </c>
      <c r="AA51" s="56">
        <f t="shared" si="84"/>
        <v>523000</v>
      </c>
      <c r="AB51" s="56">
        <f t="shared" si="84"/>
        <v>523000</v>
      </c>
      <c r="AC51" s="56">
        <f t="shared" si="84"/>
        <v>523000</v>
      </c>
      <c r="AD51" s="56">
        <f t="shared" si="84"/>
        <v>523000</v>
      </c>
      <c r="AE51" s="56">
        <f t="shared" si="84"/>
        <v>523000</v>
      </c>
      <c r="AF51" s="56"/>
      <c r="AG51" s="56">
        <f t="shared" si="84"/>
        <v>523000</v>
      </c>
      <c r="AH51" s="56">
        <f t="shared" si="84"/>
        <v>523000</v>
      </c>
      <c r="AI51" s="56">
        <f t="shared" si="84"/>
        <v>523000</v>
      </c>
      <c r="AJ51" s="56">
        <f t="shared" si="84"/>
        <v>523000</v>
      </c>
      <c r="AK51" s="56">
        <f t="shared" si="84"/>
        <v>523000</v>
      </c>
      <c r="AL51" s="56">
        <f t="shared" si="84"/>
        <v>523000</v>
      </c>
      <c r="AM51" s="56">
        <f t="shared" si="84"/>
        <v>523000</v>
      </c>
      <c r="AN51" s="56">
        <f t="shared" si="84"/>
        <v>523000</v>
      </c>
      <c r="AO51" s="56">
        <f t="shared" si="84"/>
        <v>523000</v>
      </c>
      <c r="AP51" s="56">
        <f t="shared" si="84"/>
        <v>523000</v>
      </c>
      <c r="AQ51" s="56"/>
      <c r="AR51" s="56">
        <f t="shared" si="84"/>
        <v>523000</v>
      </c>
      <c r="AS51" s="56">
        <f t="shared" si="84"/>
        <v>523000</v>
      </c>
      <c r="AT51" s="56">
        <f t="shared" si="84"/>
        <v>523000</v>
      </c>
      <c r="AU51" s="56">
        <f t="shared" si="84"/>
        <v>523000</v>
      </c>
      <c r="AV51" s="56">
        <f t="shared" si="84"/>
        <v>523000</v>
      </c>
      <c r="AW51" s="56">
        <f t="shared" si="84"/>
        <v>523000</v>
      </c>
      <c r="AX51" s="56">
        <f t="shared" si="84"/>
        <v>523000</v>
      </c>
      <c r="AY51" s="56">
        <f t="shared" si="84"/>
        <v>523000</v>
      </c>
      <c r="AZ51" s="56">
        <f t="shared" si="84"/>
        <v>523000</v>
      </c>
      <c r="BA51" s="56">
        <f t="shared" si="84"/>
        <v>523000</v>
      </c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</row>
    <row r="52" spans="1:93" x14ac:dyDescent="0.2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</row>
    <row r="53" spans="1:93" x14ac:dyDescent="0.2"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</row>
    <row r="54" spans="1:93" x14ac:dyDescent="0.2">
      <c r="A54" s="59" t="s">
        <v>90</v>
      </c>
      <c r="B54" s="63" t="s">
        <v>98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</row>
    <row r="55" spans="1:93" x14ac:dyDescent="0.2">
      <c r="A55" s="39" t="s">
        <v>100</v>
      </c>
      <c r="B55" s="62" t="s">
        <v>107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</row>
    <row r="56" spans="1:93" x14ac:dyDescent="0.2">
      <c r="A56" s="39" t="s">
        <v>102</v>
      </c>
      <c r="B56" s="62" t="s">
        <v>108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64"/>
      <c r="S56" s="56"/>
      <c r="T56" s="56"/>
      <c r="U56" s="56"/>
      <c r="V56" s="56"/>
      <c r="W56" s="56"/>
      <c r="X56" s="56"/>
      <c r="Y56" s="64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</row>
    <row r="57" spans="1:93" x14ac:dyDescent="0.2">
      <c r="A57" s="39" t="s">
        <v>68</v>
      </c>
      <c r="B57" s="62">
        <v>1920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64"/>
      <c r="S57" s="56"/>
      <c r="T57" s="56"/>
      <c r="U57" s="56"/>
      <c r="V57" s="56"/>
      <c r="W57" s="56"/>
      <c r="X57" s="56"/>
      <c r="Y57" s="64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</row>
    <row r="58" spans="1:93" x14ac:dyDescent="0.2">
      <c r="A58" s="39" t="s">
        <v>95</v>
      </c>
      <c r="B58" s="62" t="s">
        <v>80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</row>
    <row r="59" spans="1:93" x14ac:dyDescent="0.2">
      <c r="A59" s="39" t="s">
        <v>92</v>
      </c>
      <c r="B59" s="62">
        <f>IF(B58="","",VLOOKUP(B58,'Drop Down'!$A$2:$B$9,2,FALSE))</f>
        <v>1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</row>
    <row r="60" spans="1:93" x14ac:dyDescent="0.2">
      <c r="A60" s="39" t="s">
        <v>54</v>
      </c>
      <c r="B60" s="62">
        <f>IF(B58="","",VLOOKUP(B58,'Drop Down'!$A$2:$C$9,3,FALSE))</f>
        <v>30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</row>
    <row r="61" spans="1:93" x14ac:dyDescent="0.2">
      <c r="A61" s="39" t="s">
        <v>96</v>
      </c>
      <c r="C61" s="56">
        <v>200000</v>
      </c>
      <c r="D61" s="56">
        <f>C69</f>
        <v>200000</v>
      </c>
      <c r="E61" s="56">
        <f t="shared" ref="E61:O61" si="85">D69</f>
        <v>200000</v>
      </c>
      <c r="F61" s="56">
        <f t="shared" si="85"/>
        <v>200000</v>
      </c>
      <c r="G61" s="56">
        <f t="shared" si="85"/>
        <v>200000</v>
      </c>
      <c r="H61" s="56">
        <f t="shared" si="85"/>
        <v>200000</v>
      </c>
      <c r="I61" s="56">
        <f t="shared" si="85"/>
        <v>200000</v>
      </c>
      <c r="J61" s="56"/>
      <c r="K61" s="56">
        <f>I69</f>
        <v>200000</v>
      </c>
      <c r="L61" s="56">
        <f t="shared" si="85"/>
        <v>200000</v>
      </c>
      <c r="M61" s="56">
        <f t="shared" si="85"/>
        <v>200000</v>
      </c>
      <c r="N61" s="56">
        <f t="shared" si="85"/>
        <v>200000</v>
      </c>
      <c r="O61" s="56">
        <f t="shared" si="85"/>
        <v>200000</v>
      </c>
      <c r="P61" s="56">
        <f t="shared" ref="P61:BA61" si="86">O69</f>
        <v>200000</v>
      </c>
      <c r="Q61" s="56">
        <f t="shared" si="86"/>
        <v>200000</v>
      </c>
      <c r="R61" s="56">
        <f t="shared" si="86"/>
        <v>200000</v>
      </c>
      <c r="S61" s="56">
        <f t="shared" si="86"/>
        <v>200000</v>
      </c>
      <c r="T61" s="56">
        <f t="shared" si="86"/>
        <v>200000</v>
      </c>
      <c r="U61" s="56"/>
      <c r="V61" s="56">
        <f>T69</f>
        <v>200000</v>
      </c>
      <c r="W61" s="56">
        <f t="shared" si="86"/>
        <v>200000</v>
      </c>
      <c r="X61" s="56">
        <f t="shared" si="86"/>
        <v>200000</v>
      </c>
      <c r="Y61" s="56">
        <f t="shared" si="86"/>
        <v>200000</v>
      </c>
      <c r="Z61" s="56">
        <f t="shared" si="86"/>
        <v>200000</v>
      </c>
      <c r="AA61" s="56">
        <f t="shared" si="86"/>
        <v>200000</v>
      </c>
      <c r="AB61" s="56">
        <f t="shared" si="86"/>
        <v>200000</v>
      </c>
      <c r="AC61" s="56">
        <f t="shared" si="86"/>
        <v>200000</v>
      </c>
      <c r="AD61" s="56">
        <f t="shared" si="86"/>
        <v>200000</v>
      </c>
      <c r="AE61" s="56">
        <f t="shared" si="86"/>
        <v>200000</v>
      </c>
      <c r="AF61" s="56"/>
      <c r="AG61" s="56">
        <f>AE69</f>
        <v>200000</v>
      </c>
      <c r="AH61" s="56">
        <f t="shared" si="86"/>
        <v>200000</v>
      </c>
      <c r="AI61" s="56">
        <f t="shared" si="86"/>
        <v>200000</v>
      </c>
      <c r="AJ61" s="56">
        <f t="shared" si="86"/>
        <v>200000</v>
      </c>
      <c r="AK61" s="56">
        <f t="shared" si="86"/>
        <v>200000</v>
      </c>
      <c r="AL61" s="56">
        <f t="shared" si="86"/>
        <v>200000</v>
      </c>
      <c r="AM61" s="56">
        <f t="shared" si="86"/>
        <v>200000</v>
      </c>
      <c r="AN61" s="56">
        <f t="shared" si="86"/>
        <v>200000</v>
      </c>
      <c r="AO61" s="56">
        <f t="shared" si="86"/>
        <v>200000</v>
      </c>
      <c r="AP61" s="56">
        <f t="shared" si="86"/>
        <v>200000</v>
      </c>
      <c r="AQ61" s="56"/>
      <c r="AR61" s="56">
        <f>AP69</f>
        <v>200000</v>
      </c>
      <c r="AS61" s="56">
        <f t="shared" si="86"/>
        <v>200000</v>
      </c>
      <c r="AT61" s="56">
        <f t="shared" si="86"/>
        <v>200000</v>
      </c>
      <c r="AU61" s="56">
        <f t="shared" si="86"/>
        <v>200000</v>
      </c>
      <c r="AV61" s="56">
        <f t="shared" si="86"/>
        <v>200000</v>
      </c>
      <c r="AW61" s="56">
        <f t="shared" si="86"/>
        <v>200000</v>
      </c>
      <c r="AX61" s="56">
        <f t="shared" si="86"/>
        <v>200000</v>
      </c>
      <c r="AY61" s="56">
        <f t="shared" si="86"/>
        <v>200000</v>
      </c>
      <c r="AZ61" s="56">
        <f t="shared" si="86"/>
        <v>200000</v>
      </c>
      <c r="BA61" s="56">
        <f t="shared" si="86"/>
        <v>200000</v>
      </c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</row>
    <row r="62" spans="1:93" s="40" customFormat="1" x14ac:dyDescent="0.2">
      <c r="A62" s="40" t="s">
        <v>84</v>
      </c>
      <c r="B62" s="41"/>
      <c r="C62" s="55">
        <v>200000</v>
      </c>
      <c r="D62" s="55">
        <f t="shared" ref="D62:I62" si="87">C68</f>
        <v>180000</v>
      </c>
      <c r="E62" s="55">
        <f t="shared" si="87"/>
        <v>162000</v>
      </c>
      <c r="F62" s="55">
        <f t="shared" si="87"/>
        <v>145800</v>
      </c>
      <c r="G62" s="55">
        <f t="shared" si="87"/>
        <v>131220</v>
      </c>
      <c r="H62" s="55">
        <f t="shared" si="87"/>
        <v>118098</v>
      </c>
      <c r="I62" s="55">
        <f t="shared" si="87"/>
        <v>106288.2</v>
      </c>
      <c r="J62" s="55"/>
      <c r="K62" s="55">
        <f>I68</f>
        <v>95659.38</v>
      </c>
      <c r="L62" s="55">
        <f t="shared" ref="L62:T62" si="88">K68</f>
        <v>86093.44200000001</v>
      </c>
      <c r="M62" s="55">
        <f t="shared" si="88"/>
        <v>77484.097800000003</v>
      </c>
      <c r="N62" s="55">
        <f t="shared" si="88"/>
        <v>69735.688020000001</v>
      </c>
      <c r="O62" s="55">
        <f t="shared" si="88"/>
        <v>62762.119218</v>
      </c>
      <c r="P62" s="55">
        <f t="shared" si="88"/>
        <v>56485.907296199999</v>
      </c>
      <c r="Q62" s="55">
        <f t="shared" si="88"/>
        <v>50837.316566579997</v>
      </c>
      <c r="R62" s="55">
        <f t="shared" si="88"/>
        <v>45753.584909921999</v>
      </c>
      <c r="S62" s="55">
        <f t="shared" si="88"/>
        <v>41178.2264189298</v>
      </c>
      <c r="T62" s="55">
        <f t="shared" si="88"/>
        <v>37060.403777036823</v>
      </c>
      <c r="U62" s="55"/>
      <c r="V62" s="55">
        <f>T68</f>
        <v>33354.363399333139</v>
      </c>
      <c r="W62" s="55">
        <f t="shared" ref="W62:AE62" si="89">V68</f>
        <v>30018.927059399823</v>
      </c>
      <c r="X62" s="55">
        <f t="shared" si="89"/>
        <v>23352.260392733155</v>
      </c>
      <c r="Y62" s="55">
        <f t="shared" si="89"/>
        <v>16685.593726066487</v>
      </c>
      <c r="Z62" s="55">
        <f t="shared" si="89"/>
        <v>10018.927059399819</v>
      </c>
      <c r="AA62" s="55">
        <f t="shared" si="89"/>
        <v>3352.260392733152</v>
      </c>
      <c r="AB62" s="55">
        <f t="shared" si="89"/>
        <v>-3314.406273933515</v>
      </c>
      <c r="AC62" s="55">
        <f t="shared" si="89"/>
        <v>-3314.406273933515</v>
      </c>
      <c r="AD62" s="55">
        <f t="shared" si="89"/>
        <v>-3314.406273933515</v>
      </c>
      <c r="AE62" s="55">
        <f t="shared" si="89"/>
        <v>-3314.406273933515</v>
      </c>
      <c r="AF62" s="55"/>
      <c r="AG62" s="55">
        <f>AE68</f>
        <v>-3314.406273933515</v>
      </c>
      <c r="AH62" s="55">
        <f t="shared" ref="AH62:AP62" si="90">AG68</f>
        <v>-3314.406273933515</v>
      </c>
      <c r="AI62" s="55">
        <f t="shared" si="90"/>
        <v>-3314.406273933515</v>
      </c>
      <c r="AJ62" s="55">
        <f t="shared" si="90"/>
        <v>-3314.406273933515</v>
      </c>
      <c r="AK62" s="55">
        <f t="shared" si="90"/>
        <v>-3314.406273933515</v>
      </c>
      <c r="AL62" s="55">
        <f t="shared" si="90"/>
        <v>-3314.406273933515</v>
      </c>
      <c r="AM62" s="55">
        <f t="shared" si="90"/>
        <v>-3314.406273933515</v>
      </c>
      <c r="AN62" s="55">
        <f t="shared" si="90"/>
        <v>-3314.406273933515</v>
      </c>
      <c r="AO62" s="55">
        <f t="shared" si="90"/>
        <v>-3314.406273933515</v>
      </c>
      <c r="AP62" s="55">
        <f t="shared" si="90"/>
        <v>-3314.406273933515</v>
      </c>
      <c r="AQ62" s="55"/>
      <c r="AR62" s="55">
        <f>AP68</f>
        <v>-3314.406273933515</v>
      </c>
      <c r="AS62" s="55">
        <f t="shared" ref="AS62:BA62" si="91">AR68</f>
        <v>-3314.406273933515</v>
      </c>
      <c r="AT62" s="55">
        <f t="shared" si="91"/>
        <v>-3314.406273933515</v>
      </c>
      <c r="AU62" s="55">
        <f t="shared" si="91"/>
        <v>-3314.406273933515</v>
      </c>
      <c r="AV62" s="55">
        <f t="shared" si="91"/>
        <v>-3314.406273933515</v>
      </c>
      <c r="AW62" s="55">
        <f t="shared" si="91"/>
        <v>-3314.406273933515</v>
      </c>
      <c r="AX62" s="55">
        <f t="shared" si="91"/>
        <v>-3314.406273933515</v>
      </c>
      <c r="AY62" s="55">
        <f t="shared" si="91"/>
        <v>-3314.406273933515</v>
      </c>
      <c r="AZ62" s="55">
        <f t="shared" si="91"/>
        <v>-3314.406273933515</v>
      </c>
      <c r="BA62" s="55">
        <f t="shared" si="91"/>
        <v>-3314.406273933515</v>
      </c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</row>
    <row r="63" spans="1:93" x14ac:dyDescent="0.2">
      <c r="A63" s="39" t="s">
        <v>82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/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/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/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/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0</v>
      </c>
      <c r="AZ63" s="56">
        <v>0</v>
      </c>
      <c r="BA63" s="56">
        <v>0</v>
      </c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</row>
    <row r="64" spans="1:93" x14ac:dyDescent="0.2">
      <c r="A64" s="39" t="s">
        <v>83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/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/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/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/>
      <c r="AR64" s="56">
        <v>0</v>
      </c>
      <c r="AS64" s="56">
        <v>0</v>
      </c>
      <c r="AT64" s="56">
        <v>0</v>
      </c>
      <c r="AU64" s="56">
        <v>0</v>
      </c>
      <c r="AV64" s="56">
        <v>0</v>
      </c>
      <c r="AW64" s="56">
        <v>0</v>
      </c>
      <c r="AX64" s="56">
        <v>0</v>
      </c>
      <c r="AY64" s="56">
        <v>0</v>
      </c>
      <c r="AZ64" s="56">
        <v>0</v>
      </c>
      <c r="BA64" s="56">
        <v>0</v>
      </c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</row>
    <row r="65" spans="1:93" x14ac:dyDescent="0.2">
      <c r="A65" s="39" t="s">
        <v>85</v>
      </c>
      <c r="C65" s="56">
        <f>IF(SUM(C62:C64)&gt;0,(SUM(C62:C64))*-10%,0)</f>
        <v>-20000</v>
      </c>
      <c r="D65" s="56">
        <f t="shared" ref="D65" si="92">IF(SUM(D62:D64)&gt;0,(SUM(D62:D64))*-10%,0)</f>
        <v>-18000</v>
      </c>
      <c r="E65" s="56">
        <f t="shared" ref="E65" si="93">IF(SUM(E62:E64)&gt;0,(SUM(E62:E64))*-10%,0)</f>
        <v>-16200</v>
      </c>
      <c r="F65" s="56">
        <f t="shared" ref="F65" si="94">IF(SUM(F62:F64)&gt;0,(SUM(F62:F64))*-10%,0)</f>
        <v>-14580</v>
      </c>
      <c r="G65" s="56">
        <f t="shared" ref="G65" si="95">IF(SUM(G62:G64)&gt;0,(SUM(G62:G64))*-10%,0)</f>
        <v>-13122</v>
      </c>
      <c r="H65" s="56">
        <f t="shared" ref="H65" si="96">IF(SUM(H62:H64)&gt;0,(SUM(H62:H64))*-10%,0)</f>
        <v>-11809.800000000001</v>
      </c>
      <c r="I65" s="56">
        <f t="shared" ref="I65" si="97">IF(SUM(I62:I64)&gt;0,(SUM(I62:I64))*-10%,0)</f>
        <v>-10628.82</v>
      </c>
      <c r="J65" s="56"/>
      <c r="K65" s="56">
        <f t="shared" ref="K65" si="98">IF(SUM(K62:K64)&gt;0,(SUM(K62:K64))*-10%,0)</f>
        <v>-9565.9380000000001</v>
      </c>
      <c r="L65" s="56">
        <f t="shared" ref="L65" si="99">IF(SUM(L62:L64)&gt;0,(SUM(L62:L64))*-10%,0)</f>
        <v>-8609.3442000000014</v>
      </c>
      <c r="M65" s="56">
        <f t="shared" ref="M65" si="100">IF(SUM(M62:M64)&gt;0,(SUM(M62:M64))*-10%,0)</f>
        <v>-7748.4097800000009</v>
      </c>
      <c r="N65" s="56">
        <f t="shared" ref="N65" si="101">IF(SUM(N62:N64)&gt;0,(SUM(N62:N64))*-10%,0)</f>
        <v>-6973.5688020000007</v>
      </c>
      <c r="O65" s="56">
        <f>IF(SUM(O62:O64)&gt;0,(SUM(O62:O64))*-10%,0)</f>
        <v>-6276.2119218000007</v>
      </c>
      <c r="P65" s="56">
        <f t="shared" ref="P65" si="102">IF(SUM(P62:P64)&gt;0,(SUM(P62:P64))*-10%,0)</f>
        <v>-5648.5907296200003</v>
      </c>
      <c r="Q65" s="56">
        <f t="shared" ref="Q65" si="103">IF(SUM(Q62:Q64)&gt;0,(SUM(Q62:Q64))*-10%,0)</f>
        <v>-5083.7316566580002</v>
      </c>
      <c r="R65" s="56">
        <f t="shared" ref="R65" si="104">IF(SUM(R62:R64)&gt;0,(SUM(R62:R64))*-10%,0)</f>
        <v>-4575.3584909922001</v>
      </c>
      <c r="S65" s="56">
        <f t="shared" ref="S65" si="105">IF(SUM(S62:S64)&gt;0,(SUM(S62:S64))*-10%,0)</f>
        <v>-4117.8226418929798</v>
      </c>
      <c r="T65" s="56">
        <f t="shared" ref="T65" si="106">IF(SUM(T62:T64)&gt;0,(SUM(T62:T64))*-10%,0)</f>
        <v>-3706.0403777036827</v>
      </c>
      <c r="U65" s="56"/>
      <c r="V65" s="56">
        <f t="shared" ref="V65" si="107">IF(SUM(V62:V64)&gt;0,(SUM(V62:V64))*-10%,0)</f>
        <v>-3335.4363399333142</v>
      </c>
      <c r="W65" s="56">
        <f>IF(SUM(W62:W64)&gt;0,W61/-$B60,0)</f>
        <v>-6666.666666666667</v>
      </c>
      <c r="X65" s="56">
        <f t="shared" ref="X65" si="108">IF(SUM(X62:X64)&gt;0,X61/-$B60,0)</f>
        <v>-6666.666666666667</v>
      </c>
      <c r="Y65" s="56">
        <f t="shared" ref="Y65" si="109">IF(SUM(Y62:Y64)&gt;0,Y61/-$B60,0)</f>
        <v>-6666.666666666667</v>
      </c>
      <c r="Z65" s="56">
        <f t="shared" ref="Z65" si="110">IF(SUM(Z62:Z64)&gt;0,Z61/-$B60,0)</f>
        <v>-6666.666666666667</v>
      </c>
      <c r="AA65" s="56">
        <f t="shared" ref="AA65" si="111">IF(SUM(AA62:AA64)&gt;0,AA61/-$B60,0)</f>
        <v>-6666.666666666667</v>
      </c>
      <c r="AB65" s="56">
        <f t="shared" ref="AB65" si="112">IF(SUM(AB62:AB64)&gt;0,AB61/-$B60,0)</f>
        <v>0</v>
      </c>
      <c r="AC65" s="56">
        <f t="shared" ref="AC65" si="113">IF(SUM(AC62:AC64)&gt;0,AC61/-$B60,0)</f>
        <v>0</v>
      </c>
      <c r="AD65" s="56">
        <f t="shared" ref="AD65" si="114">IF(SUM(AD62:AD64)&gt;0,AD61/-$B60,0)</f>
        <v>0</v>
      </c>
      <c r="AE65" s="56">
        <f t="shared" ref="AE65" si="115">IF(SUM(AE62:AE64)&gt;0,AE61/-$B60,0)</f>
        <v>0</v>
      </c>
      <c r="AF65" s="56"/>
      <c r="AG65" s="56">
        <f t="shared" ref="AG65" si="116">IF(SUM(AG62:AG64)&gt;0,AG61/-$B60,0)</f>
        <v>0</v>
      </c>
      <c r="AH65" s="56">
        <f t="shared" ref="AH65" si="117">IF(SUM(AH62:AH64)&gt;0,AH61/-$B60,0)</f>
        <v>0</v>
      </c>
      <c r="AI65" s="56">
        <f t="shared" ref="AI65" si="118">IF(SUM(AI62:AI64)&gt;0,AI61/-$B60,0)</f>
        <v>0</v>
      </c>
      <c r="AJ65" s="56">
        <f t="shared" ref="AJ65" si="119">IF(SUM(AJ62:AJ64)&gt;0,AJ61/-$B60,0)</f>
        <v>0</v>
      </c>
      <c r="AK65" s="56">
        <f t="shared" ref="AK65" si="120">IF(SUM(AK62:AK64)&gt;0,AK61/-$B60,0)</f>
        <v>0</v>
      </c>
      <c r="AL65" s="56">
        <f t="shared" ref="AL65" si="121">IF(SUM(AL62:AL64)&gt;0,AL61/-$B60,0)</f>
        <v>0</v>
      </c>
      <c r="AM65" s="56">
        <f t="shared" ref="AM65" si="122">IF(SUM(AM62:AM64)&gt;0,AM61/-$B60,0)</f>
        <v>0</v>
      </c>
      <c r="AN65" s="56">
        <f t="shared" ref="AN65" si="123">IF(SUM(AN62:AN64)&gt;0,AN61/-$B60,0)</f>
        <v>0</v>
      </c>
      <c r="AO65" s="56">
        <f t="shared" ref="AO65" si="124">IF(SUM(AO62:AO64)&gt;0,AO61/-$B60,0)</f>
        <v>0</v>
      </c>
      <c r="AP65" s="56">
        <f t="shared" ref="AP65" si="125">IF(SUM(AP62:AP64)&gt;0,AP61/-$B60,0)</f>
        <v>0</v>
      </c>
      <c r="AQ65" s="56"/>
      <c r="AR65" s="56">
        <f t="shared" ref="AR65" si="126">IF(SUM(AR62:AR64)&gt;0,AR61/-$B60,0)</f>
        <v>0</v>
      </c>
      <c r="AS65" s="56">
        <f t="shared" ref="AS65" si="127">IF(SUM(AS62:AS64)&gt;0,AS61/-$B60,0)</f>
        <v>0</v>
      </c>
      <c r="AT65" s="56">
        <f t="shared" ref="AT65" si="128">IF(SUM(AT62:AT64)&gt;0,AT61/-$B60,0)</f>
        <v>0</v>
      </c>
      <c r="AU65" s="56">
        <f t="shared" ref="AU65" si="129">IF(SUM(AU62:AU64)&gt;0,AU61/-$B60,0)</f>
        <v>0</v>
      </c>
      <c r="AV65" s="56">
        <f t="shared" ref="AV65" si="130">IF(SUM(AV62:AV64)&gt;0,AV61/-$B60,0)</f>
        <v>0</v>
      </c>
      <c r="AW65" s="56">
        <f t="shared" ref="AW65" si="131">IF(SUM(AW62:AW64)&gt;0,AW61/-$B60,0)</f>
        <v>0</v>
      </c>
      <c r="AX65" s="56">
        <f t="shared" ref="AX65" si="132">IF(SUM(AX62:AX64)&gt;0,AX61/-$B60,0)</f>
        <v>0</v>
      </c>
      <c r="AY65" s="56">
        <f t="shared" ref="AY65" si="133">IF(SUM(AY62:AY64)&gt;0,AY61/-$B60,0)</f>
        <v>0</v>
      </c>
      <c r="AZ65" s="56">
        <f t="shared" ref="AZ65" si="134">IF(SUM(AZ62:AZ64)&gt;0,AZ61/-$B60,0)</f>
        <v>0</v>
      </c>
      <c r="BA65" s="56">
        <f t="shared" ref="BA65" si="135">IF(SUM(BA62:BA64)&gt;0,BA61/-$B60,0)</f>
        <v>0</v>
      </c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</row>
    <row r="66" spans="1:93" x14ac:dyDescent="0.2">
      <c r="A66" s="39" t="s">
        <v>86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/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/>
      <c r="V66" s="56">
        <v>0</v>
      </c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</row>
    <row r="67" spans="1:93" x14ac:dyDescent="0.2">
      <c r="A67" s="39" t="s">
        <v>87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/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/>
      <c r="V67" s="56">
        <v>0</v>
      </c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</row>
    <row r="68" spans="1:93" s="40" customFormat="1" x14ac:dyDescent="0.2">
      <c r="A68" s="40" t="s">
        <v>88</v>
      </c>
      <c r="B68" s="41"/>
      <c r="C68" s="55">
        <f>SUM(C62:C67)</f>
        <v>180000</v>
      </c>
      <c r="D68" s="55">
        <f t="shared" ref="D68" si="136">SUM(D62:D67)</f>
        <v>162000</v>
      </c>
      <c r="E68" s="55">
        <f t="shared" ref="E68" si="137">SUM(E62:E67)</f>
        <v>145800</v>
      </c>
      <c r="F68" s="55">
        <f t="shared" ref="F68" si="138">SUM(F62:F67)</f>
        <v>131220</v>
      </c>
      <c r="G68" s="55">
        <f t="shared" ref="G68" si="139">SUM(G62:G67)</f>
        <v>118098</v>
      </c>
      <c r="H68" s="55">
        <f t="shared" ref="H68" si="140">SUM(H62:H67)</f>
        <v>106288.2</v>
      </c>
      <c r="I68" s="55">
        <f t="shared" ref="I68" si="141">SUM(I62:I67)</f>
        <v>95659.38</v>
      </c>
      <c r="J68" s="55"/>
      <c r="K68" s="55">
        <f t="shared" ref="K68" si="142">SUM(K62:K67)</f>
        <v>86093.44200000001</v>
      </c>
      <c r="L68" s="55">
        <f t="shared" ref="L68" si="143">SUM(L62:L67)</f>
        <v>77484.097800000003</v>
      </c>
      <c r="M68" s="55">
        <f t="shared" ref="M68" si="144">SUM(M62:M67)</f>
        <v>69735.688020000001</v>
      </c>
      <c r="N68" s="55">
        <f t="shared" ref="N68" si="145">SUM(N62:N67)</f>
        <v>62762.119218</v>
      </c>
      <c r="O68" s="55">
        <f t="shared" ref="O68" si="146">SUM(O62:O67)</f>
        <v>56485.907296199999</v>
      </c>
      <c r="P68" s="55">
        <f t="shared" ref="P68" si="147">SUM(P62:P67)</f>
        <v>50837.316566579997</v>
      </c>
      <c r="Q68" s="55">
        <f t="shared" ref="Q68" si="148">SUM(Q62:Q67)</f>
        <v>45753.584909921999</v>
      </c>
      <c r="R68" s="55">
        <f t="shared" ref="R68" si="149">SUM(R62:R67)</f>
        <v>41178.2264189298</v>
      </c>
      <c r="S68" s="55">
        <f t="shared" ref="S68" si="150">SUM(S62:S67)</f>
        <v>37060.403777036823</v>
      </c>
      <c r="T68" s="55">
        <f t="shared" ref="T68" si="151">SUM(T62:T67)</f>
        <v>33354.363399333139</v>
      </c>
      <c r="U68" s="55"/>
      <c r="V68" s="55">
        <f t="shared" ref="V68" si="152">SUM(V62:V67)</f>
        <v>30018.927059399823</v>
      </c>
      <c r="W68" s="55">
        <f t="shared" ref="W68" si="153">SUM(W62:W67)</f>
        <v>23352.260392733155</v>
      </c>
      <c r="X68" s="55">
        <f t="shared" ref="X68" si="154">SUM(X62:X67)</f>
        <v>16685.593726066487</v>
      </c>
      <c r="Y68" s="55">
        <f t="shared" ref="Y68" si="155">SUM(Y62:Y67)</f>
        <v>10018.927059399819</v>
      </c>
      <c r="Z68" s="55">
        <f t="shared" ref="Z68" si="156">SUM(Z62:Z67)</f>
        <v>3352.260392733152</v>
      </c>
      <c r="AA68" s="55">
        <f t="shared" ref="AA68" si="157">SUM(AA62:AA67)</f>
        <v>-3314.406273933515</v>
      </c>
      <c r="AB68" s="55">
        <f t="shared" ref="AB68" si="158">SUM(AB62:AB67)</f>
        <v>-3314.406273933515</v>
      </c>
      <c r="AC68" s="55">
        <f t="shared" ref="AC68" si="159">SUM(AC62:AC67)</f>
        <v>-3314.406273933515</v>
      </c>
      <c r="AD68" s="55">
        <f t="shared" ref="AD68" si="160">SUM(AD62:AD67)</f>
        <v>-3314.406273933515</v>
      </c>
      <c r="AE68" s="55">
        <f t="shared" ref="AE68" si="161">SUM(AE62:AE67)</f>
        <v>-3314.406273933515</v>
      </c>
      <c r="AF68" s="55"/>
      <c r="AG68" s="55">
        <f t="shared" ref="AG68" si="162">SUM(AG62:AG67)</f>
        <v>-3314.406273933515</v>
      </c>
      <c r="AH68" s="55">
        <f t="shared" ref="AH68" si="163">SUM(AH62:AH67)</f>
        <v>-3314.406273933515</v>
      </c>
      <c r="AI68" s="55">
        <f t="shared" ref="AI68" si="164">SUM(AI62:AI67)</f>
        <v>-3314.406273933515</v>
      </c>
      <c r="AJ68" s="55">
        <f t="shared" ref="AJ68" si="165">SUM(AJ62:AJ67)</f>
        <v>-3314.406273933515</v>
      </c>
      <c r="AK68" s="55">
        <f t="shared" ref="AK68" si="166">SUM(AK62:AK67)</f>
        <v>-3314.406273933515</v>
      </c>
      <c r="AL68" s="55">
        <f t="shared" ref="AL68" si="167">SUM(AL62:AL67)</f>
        <v>-3314.406273933515</v>
      </c>
      <c r="AM68" s="55">
        <f t="shared" ref="AM68" si="168">SUM(AM62:AM67)</f>
        <v>-3314.406273933515</v>
      </c>
      <c r="AN68" s="55">
        <f t="shared" ref="AN68" si="169">SUM(AN62:AN67)</f>
        <v>-3314.406273933515</v>
      </c>
      <c r="AO68" s="55">
        <f t="shared" ref="AO68" si="170">SUM(AO62:AO67)</f>
        <v>-3314.406273933515</v>
      </c>
      <c r="AP68" s="55">
        <f t="shared" ref="AP68" si="171">SUM(AP62:AP67)</f>
        <v>-3314.406273933515</v>
      </c>
      <c r="AQ68" s="55"/>
      <c r="AR68" s="55">
        <f t="shared" ref="AR68" si="172">SUM(AR62:AR67)</f>
        <v>-3314.406273933515</v>
      </c>
      <c r="AS68" s="55">
        <f t="shared" ref="AS68" si="173">SUM(AS62:AS67)</f>
        <v>-3314.406273933515</v>
      </c>
      <c r="AT68" s="55">
        <f t="shared" ref="AT68" si="174">SUM(AT62:AT67)</f>
        <v>-3314.406273933515</v>
      </c>
      <c r="AU68" s="55">
        <f t="shared" ref="AU68" si="175">SUM(AU62:AU67)</f>
        <v>-3314.406273933515</v>
      </c>
      <c r="AV68" s="55">
        <f t="shared" ref="AV68" si="176">SUM(AV62:AV67)</f>
        <v>-3314.406273933515</v>
      </c>
      <c r="AW68" s="55">
        <f t="shared" ref="AW68" si="177">SUM(AW62:AW67)</f>
        <v>-3314.406273933515</v>
      </c>
      <c r="AX68" s="55">
        <f t="shared" ref="AX68" si="178">SUM(AX62:AX67)</f>
        <v>-3314.406273933515</v>
      </c>
      <c r="AY68" s="55">
        <f t="shared" ref="AY68" si="179">SUM(AY62:AY67)</f>
        <v>-3314.406273933515</v>
      </c>
      <c r="AZ68" s="55">
        <f t="shared" ref="AZ68" si="180">SUM(AZ62:AZ67)</f>
        <v>-3314.406273933515</v>
      </c>
      <c r="BA68" s="55">
        <f t="shared" ref="BA68" si="181">SUM(BA62:BA67)</f>
        <v>-3314.406273933515</v>
      </c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</row>
    <row r="69" spans="1:93" x14ac:dyDescent="0.2">
      <c r="A69" s="39" t="s">
        <v>97</v>
      </c>
      <c r="C69" s="56">
        <f>C61+C63-C64</f>
        <v>200000</v>
      </c>
      <c r="D69" s="56">
        <f t="shared" ref="D69:BA69" si="182">D61+D63-D64</f>
        <v>200000</v>
      </c>
      <c r="E69" s="56">
        <f t="shared" si="182"/>
        <v>200000</v>
      </c>
      <c r="F69" s="56">
        <f t="shared" si="182"/>
        <v>200000</v>
      </c>
      <c r="G69" s="56">
        <f t="shared" si="182"/>
        <v>200000</v>
      </c>
      <c r="H69" s="56">
        <f t="shared" si="182"/>
        <v>200000</v>
      </c>
      <c r="I69" s="56">
        <f t="shared" si="182"/>
        <v>200000</v>
      </c>
      <c r="J69" s="56"/>
      <c r="K69" s="56">
        <f t="shared" si="182"/>
        <v>200000</v>
      </c>
      <c r="L69" s="56">
        <f t="shared" si="182"/>
        <v>200000</v>
      </c>
      <c r="M69" s="56">
        <f t="shared" si="182"/>
        <v>200000</v>
      </c>
      <c r="N69" s="56">
        <f t="shared" si="182"/>
        <v>200000</v>
      </c>
      <c r="O69" s="56">
        <f t="shared" si="182"/>
        <v>200000</v>
      </c>
      <c r="P69" s="56">
        <f t="shared" si="182"/>
        <v>200000</v>
      </c>
      <c r="Q69" s="56">
        <f t="shared" si="182"/>
        <v>200000</v>
      </c>
      <c r="R69" s="56">
        <f t="shared" si="182"/>
        <v>200000</v>
      </c>
      <c r="S69" s="56">
        <f t="shared" si="182"/>
        <v>200000</v>
      </c>
      <c r="T69" s="56">
        <f t="shared" si="182"/>
        <v>200000</v>
      </c>
      <c r="U69" s="56"/>
      <c r="V69" s="56">
        <f t="shared" si="182"/>
        <v>200000</v>
      </c>
      <c r="W69" s="56">
        <f t="shared" si="182"/>
        <v>200000</v>
      </c>
      <c r="X69" s="56">
        <f t="shared" si="182"/>
        <v>200000</v>
      </c>
      <c r="Y69" s="56">
        <f t="shared" si="182"/>
        <v>200000</v>
      </c>
      <c r="Z69" s="56">
        <f t="shared" si="182"/>
        <v>200000</v>
      </c>
      <c r="AA69" s="56">
        <f t="shared" si="182"/>
        <v>200000</v>
      </c>
      <c r="AB69" s="56">
        <f t="shared" si="182"/>
        <v>200000</v>
      </c>
      <c r="AC69" s="56">
        <f t="shared" si="182"/>
        <v>200000</v>
      </c>
      <c r="AD69" s="56">
        <f t="shared" si="182"/>
        <v>200000</v>
      </c>
      <c r="AE69" s="56">
        <f t="shared" si="182"/>
        <v>200000</v>
      </c>
      <c r="AF69" s="56"/>
      <c r="AG69" s="56">
        <f t="shared" si="182"/>
        <v>200000</v>
      </c>
      <c r="AH69" s="56">
        <f t="shared" si="182"/>
        <v>200000</v>
      </c>
      <c r="AI69" s="56">
        <f t="shared" si="182"/>
        <v>200000</v>
      </c>
      <c r="AJ69" s="56">
        <f t="shared" si="182"/>
        <v>200000</v>
      </c>
      <c r="AK69" s="56">
        <f t="shared" si="182"/>
        <v>200000</v>
      </c>
      <c r="AL69" s="56">
        <f t="shared" si="182"/>
        <v>200000</v>
      </c>
      <c r="AM69" s="56">
        <f t="shared" si="182"/>
        <v>200000</v>
      </c>
      <c r="AN69" s="56">
        <f t="shared" si="182"/>
        <v>200000</v>
      </c>
      <c r="AO69" s="56">
        <f t="shared" si="182"/>
        <v>200000</v>
      </c>
      <c r="AP69" s="56">
        <f t="shared" si="182"/>
        <v>200000</v>
      </c>
      <c r="AQ69" s="56"/>
      <c r="AR69" s="56">
        <f t="shared" si="182"/>
        <v>200000</v>
      </c>
      <c r="AS69" s="56">
        <f t="shared" si="182"/>
        <v>200000</v>
      </c>
      <c r="AT69" s="56">
        <f t="shared" si="182"/>
        <v>200000</v>
      </c>
      <c r="AU69" s="56">
        <f t="shared" si="182"/>
        <v>200000</v>
      </c>
      <c r="AV69" s="56">
        <f t="shared" si="182"/>
        <v>200000</v>
      </c>
      <c r="AW69" s="56">
        <f t="shared" si="182"/>
        <v>200000</v>
      </c>
      <c r="AX69" s="56">
        <f t="shared" si="182"/>
        <v>200000</v>
      </c>
      <c r="AY69" s="56">
        <f t="shared" si="182"/>
        <v>200000</v>
      </c>
      <c r="AZ69" s="56">
        <f t="shared" si="182"/>
        <v>200000</v>
      </c>
      <c r="BA69" s="56">
        <f t="shared" si="182"/>
        <v>200000</v>
      </c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</row>
    <row r="70" spans="1:93" x14ac:dyDescent="0.2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</row>
    <row r="71" spans="1:93" x14ac:dyDescent="0.2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</row>
    <row r="72" spans="1:93" x14ac:dyDescent="0.2">
      <c r="A72" s="59" t="s">
        <v>110</v>
      </c>
      <c r="B72" s="63" t="s">
        <v>98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</row>
    <row r="73" spans="1:93" x14ac:dyDescent="0.2">
      <c r="A73" s="39" t="s">
        <v>100</v>
      </c>
      <c r="B73" s="62" t="s">
        <v>109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</row>
    <row r="74" spans="1:93" x14ac:dyDescent="0.2">
      <c r="A74" s="39" t="s">
        <v>102</v>
      </c>
      <c r="B74" s="62" t="s">
        <v>111</v>
      </c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64"/>
      <c r="S74" s="56"/>
      <c r="T74" s="56"/>
      <c r="U74" s="56"/>
      <c r="V74" s="56"/>
      <c r="W74" s="56"/>
      <c r="X74" s="56"/>
      <c r="Y74" s="64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</row>
    <row r="75" spans="1:93" x14ac:dyDescent="0.2">
      <c r="A75" s="39" t="s">
        <v>68</v>
      </c>
      <c r="B75" s="62">
        <v>2021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64"/>
      <c r="S75" s="56"/>
      <c r="T75" s="56"/>
      <c r="U75" s="56"/>
      <c r="V75" s="56"/>
      <c r="W75" s="56"/>
      <c r="X75" s="56"/>
      <c r="Y75" s="64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</row>
    <row r="76" spans="1:93" x14ac:dyDescent="0.2">
      <c r="A76" s="39" t="s">
        <v>95</v>
      </c>
      <c r="B76" s="62" t="s">
        <v>57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</row>
    <row r="77" spans="1:93" x14ac:dyDescent="0.2">
      <c r="A77" s="39" t="s">
        <v>92</v>
      </c>
      <c r="B77" s="62">
        <f>IF(B76="","",VLOOKUP(B76,'Drop Down'!$A$2:$B$9,2,FALSE))</f>
        <v>3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</row>
    <row r="78" spans="1:93" x14ac:dyDescent="0.2">
      <c r="A78" s="39" t="s">
        <v>54</v>
      </c>
      <c r="B78" s="62">
        <f>IF(B76="","",VLOOKUP(B76,'Drop Down'!$A$2:$C$9,3,FALSE))</f>
        <v>10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</row>
    <row r="79" spans="1:93" x14ac:dyDescent="0.2">
      <c r="A79" s="39" t="s">
        <v>96</v>
      </c>
      <c r="C79" s="56">
        <v>0</v>
      </c>
      <c r="D79" s="56">
        <f>C87</f>
        <v>0</v>
      </c>
      <c r="E79" s="56">
        <f t="shared" ref="E79:BA79" si="183">D87</f>
        <v>0</v>
      </c>
      <c r="F79" s="56">
        <f t="shared" si="183"/>
        <v>0</v>
      </c>
      <c r="G79" s="56">
        <f t="shared" si="183"/>
        <v>0</v>
      </c>
      <c r="H79" s="56">
        <f t="shared" si="183"/>
        <v>0</v>
      </c>
      <c r="I79" s="56">
        <f t="shared" si="183"/>
        <v>0</v>
      </c>
      <c r="J79" s="56"/>
      <c r="K79" s="56">
        <f>I87</f>
        <v>0</v>
      </c>
      <c r="L79" s="56">
        <f t="shared" si="183"/>
        <v>0</v>
      </c>
      <c r="M79" s="56">
        <f t="shared" si="183"/>
        <v>0</v>
      </c>
      <c r="N79" s="56">
        <f t="shared" si="183"/>
        <v>0</v>
      </c>
      <c r="O79" s="56">
        <f t="shared" si="183"/>
        <v>0</v>
      </c>
      <c r="P79" s="56">
        <f t="shared" si="183"/>
        <v>0</v>
      </c>
      <c r="Q79" s="56">
        <f t="shared" si="183"/>
        <v>0</v>
      </c>
      <c r="R79" s="56">
        <f t="shared" si="183"/>
        <v>0</v>
      </c>
      <c r="S79" s="56">
        <f t="shared" si="183"/>
        <v>0</v>
      </c>
      <c r="T79" s="56">
        <f t="shared" si="183"/>
        <v>0</v>
      </c>
      <c r="U79" s="56"/>
      <c r="V79" s="56">
        <f>T87</f>
        <v>0</v>
      </c>
      <c r="W79" s="56">
        <f t="shared" si="183"/>
        <v>0</v>
      </c>
      <c r="X79" s="56">
        <f t="shared" si="183"/>
        <v>0</v>
      </c>
      <c r="Y79" s="56">
        <f t="shared" si="183"/>
        <v>0</v>
      </c>
      <c r="Z79" s="56">
        <f t="shared" si="183"/>
        <v>0</v>
      </c>
      <c r="AA79" s="56">
        <f t="shared" si="183"/>
        <v>0</v>
      </c>
      <c r="AB79" s="56">
        <f t="shared" si="183"/>
        <v>0</v>
      </c>
      <c r="AC79" s="56">
        <f t="shared" si="183"/>
        <v>0</v>
      </c>
      <c r="AD79" s="56">
        <f t="shared" si="183"/>
        <v>0</v>
      </c>
      <c r="AE79" s="56">
        <f t="shared" si="183"/>
        <v>0</v>
      </c>
      <c r="AF79" s="56"/>
      <c r="AG79" s="56">
        <f>AE87</f>
        <v>0</v>
      </c>
      <c r="AH79" s="56">
        <f t="shared" si="183"/>
        <v>0</v>
      </c>
      <c r="AI79" s="56">
        <f t="shared" si="183"/>
        <v>0</v>
      </c>
      <c r="AJ79" s="56">
        <f t="shared" si="183"/>
        <v>0</v>
      </c>
      <c r="AK79" s="56">
        <f t="shared" si="183"/>
        <v>0</v>
      </c>
      <c r="AL79" s="56">
        <f t="shared" si="183"/>
        <v>0</v>
      </c>
      <c r="AM79" s="56">
        <f t="shared" si="183"/>
        <v>0</v>
      </c>
      <c r="AN79" s="56">
        <f t="shared" si="183"/>
        <v>0</v>
      </c>
      <c r="AO79" s="56">
        <f t="shared" si="183"/>
        <v>0</v>
      </c>
      <c r="AP79" s="56">
        <f t="shared" si="183"/>
        <v>0</v>
      </c>
      <c r="AQ79" s="56"/>
      <c r="AR79" s="56">
        <f>AP87</f>
        <v>0</v>
      </c>
      <c r="AS79" s="56">
        <f t="shared" si="183"/>
        <v>0</v>
      </c>
      <c r="AT79" s="56">
        <f t="shared" si="183"/>
        <v>0</v>
      </c>
      <c r="AU79" s="56">
        <f t="shared" si="183"/>
        <v>0</v>
      </c>
      <c r="AV79" s="56">
        <f t="shared" si="183"/>
        <v>0</v>
      </c>
      <c r="AW79" s="56">
        <f t="shared" si="183"/>
        <v>0</v>
      </c>
      <c r="AX79" s="56">
        <f t="shared" si="183"/>
        <v>0</v>
      </c>
      <c r="AY79" s="56">
        <f t="shared" si="183"/>
        <v>0</v>
      </c>
      <c r="AZ79" s="56">
        <f t="shared" si="183"/>
        <v>0</v>
      </c>
      <c r="BA79" s="56">
        <f t="shared" si="183"/>
        <v>0</v>
      </c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</row>
    <row r="80" spans="1:93" s="40" customFormat="1" x14ac:dyDescent="0.2">
      <c r="A80" s="40" t="s">
        <v>84</v>
      </c>
      <c r="B80" s="41"/>
      <c r="C80" s="55">
        <v>0</v>
      </c>
      <c r="D80" s="55">
        <f t="shared" ref="D80:I80" si="184">C86</f>
        <v>0</v>
      </c>
      <c r="E80" s="55">
        <f t="shared" si="184"/>
        <v>0</v>
      </c>
      <c r="F80" s="55">
        <f t="shared" si="184"/>
        <v>0</v>
      </c>
      <c r="G80" s="55">
        <f t="shared" si="184"/>
        <v>0</v>
      </c>
      <c r="H80" s="55">
        <f t="shared" si="184"/>
        <v>0</v>
      </c>
      <c r="I80" s="55">
        <f t="shared" si="184"/>
        <v>0</v>
      </c>
      <c r="J80" s="55"/>
      <c r="K80" s="55">
        <f>I86</f>
        <v>0</v>
      </c>
      <c r="L80" s="55">
        <f t="shared" ref="L80:T80" si="185">K86</f>
        <v>0</v>
      </c>
      <c r="M80" s="55">
        <f t="shared" si="185"/>
        <v>0</v>
      </c>
      <c r="N80" s="55">
        <f t="shared" si="185"/>
        <v>0</v>
      </c>
      <c r="O80" s="55">
        <f t="shared" si="185"/>
        <v>0</v>
      </c>
      <c r="P80" s="55">
        <f t="shared" si="185"/>
        <v>0</v>
      </c>
      <c r="Q80" s="55">
        <f t="shared" si="185"/>
        <v>0</v>
      </c>
      <c r="R80" s="55">
        <f t="shared" si="185"/>
        <v>0</v>
      </c>
      <c r="S80" s="55">
        <f t="shared" si="185"/>
        <v>0</v>
      </c>
      <c r="T80" s="55">
        <f t="shared" si="185"/>
        <v>0</v>
      </c>
      <c r="U80" s="55"/>
      <c r="V80" s="55">
        <f>T86</f>
        <v>0</v>
      </c>
      <c r="W80" s="55">
        <f t="shared" ref="W80:AE80" si="186">V86</f>
        <v>0</v>
      </c>
      <c r="X80" s="55">
        <f t="shared" si="186"/>
        <v>0</v>
      </c>
      <c r="Y80" s="55">
        <f t="shared" si="186"/>
        <v>0</v>
      </c>
      <c r="Z80" s="55">
        <f t="shared" si="186"/>
        <v>0</v>
      </c>
      <c r="AA80" s="55">
        <f t="shared" si="186"/>
        <v>0</v>
      </c>
      <c r="AB80" s="55">
        <f t="shared" si="186"/>
        <v>0</v>
      </c>
      <c r="AC80" s="55">
        <f t="shared" si="186"/>
        <v>0</v>
      </c>
      <c r="AD80" s="55">
        <f t="shared" si="186"/>
        <v>0</v>
      </c>
      <c r="AE80" s="55">
        <f t="shared" si="186"/>
        <v>0</v>
      </c>
      <c r="AF80" s="55"/>
      <c r="AG80" s="55">
        <f>AE86</f>
        <v>0</v>
      </c>
      <c r="AH80" s="55">
        <f t="shared" ref="AH80:AP80" si="187">AG86</f>
        <v>0</v>
      </c>
      <c r="AI80" s="55">
        <f t="shared" si="187"/>
        <v>0</v>
      </c>
      <c r="AJ80" s="55">
        <f t="shared" si="187"/>
        <v>0</v>
      </c>
      <c r="AK80" s="55">
        <f t="shared" si="187"/>
        <v>0</v>
      </c>
      <c r="AL80" s="55">
        <f t="shared" si="187"/>
        <v>0</v>
      </c>
      <c r="AM80" s="55">
        <f t="shared" si="187"/>
        <v>0</v>
      </c>
      <c r="AN80" s="55">
        <f t="shared" si="187"/>
        <v>0</v>
      </c>
      <c r="AO80" s="55">
        <f t="shared" si="187"/>
        <v>0</v>
      </c>
      <c r="AP80" s="55">
        <f t="shared" si="187"/>
        <v>0</v>
      </c>
      <c r="AQ80" s="55"/>
      <c r="AR80" s="55">
        <f>AP86</f>
        <v>0</v>
      </c>
      <c r="AS80" s="55">
        <f t="shared" ref="AS80:BA80" si="188">AR86</f>
        <v>0</v>
      </c>
      <c r="AT80" s="55">
        <f t="shared" si="188"/>
        <v>0</v>
      </c>
      <c r="AU80" s="55">
        <f t="shared" si="188"/>
        <v>0</v>
      </c>
      <c r="AV80" s="55">
        <f t="shared" si="188"/>
        <v>0</v>
      </c>
      <c r="AW80" s="55">
        <f t="shared" si="188"/>
        <v>0</v>
      </c>
      <c r="AX80" s="55">
        <f t="shared" si="188"/>
        <v>0</v>
      </c>
      <c r="AY80" s="55">
        <f t="shared" si="188"/>
        <v>0</v>
      </c>
      <c r="AZ80" s="55">
        <f t="shared" si="188"/>
        <v>0</v>
      </c>
      <c r="BA80" s="55">
        <f t="shared" si="188"/>
        <v>0</v>
      </c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</row>
    <row r="81" spans="1:93" x14ac:dyDescent="0.2">
      <c r="A81" s="39" t="s">
        <v>82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/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/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/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/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</row>
    <row r="82" spans="1:93" x14ac:dyDescent="0.2">
      <c r="A82" s="39" t="s">
        <v>83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/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/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/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/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  <c r="BA82" s="56">
        <v>0</v>
      </c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</row>
    <row r="83" spans="1:93" x14ac:dyDescent="0.2">
      <c r="A83" s="39" t="s">
        <v>85</v>
      </c>
      <c r="C83" s="56">
        <f>IF(SUM(C80:C82)&gt;0,(SUM(C80:C82))*-10%,0)</f>
        <v>0</v>
      </c>
      <c r="D83" s="56">
        <f t="shared" ref="D83" si="189">IF(SUM(D80:D82)&gt;0,(SUM(D80:D82))*-10%,0)</f>
        <v>0</v>
      </c>
      <c r="E83" s="56">
        <f t="shared" ref="E83" si="190">IF(SUM(E80:E82)&gt;0,(SUM(E80:E82))*-10%,0)</f>
        <v>0</v>
      </c>
      <c r="F83" s="56">
        <f t="shared" ref="F83" si="191">IF(SUM(F80:F82)&gt;0,(SUM(F80:F82))*-10%,0)</f>
        <v>0</v>
      </c>
      <c r="G83" s="56">
        <f t="shared" ref="G83" si="192">IF(SUM(G80:G82)&gt;0,(SUM(G80:G82))*-10%,0)</f>
        <v>0</v>
      </c>
      <c r="H83" s="56">
        <f t="shared" ref="H83" si="193">IF(SUM(H80:H82)&gt;0,(SUM(H80:H82))*-10%,0)</f>
        <v>0</v>
      </c>
      <c r="I83" s="56">
        <f t="shared" ref="I83" si="194">IF(SUM(I80:I82)&gt;0,(SUM(I80:I82))*-10%,0)</f>
        <v>0</v>
      </c>
      <c r="J83" s="56"/>
      <c r="K83" s="56">
        <f t="shared" ref="K83" si="195">IF(SUM(K80:K82)&gt;0,(SUM(K80:K82))*-10%,0)</f>
        <v>0</v>
      </c>
      <c r="L83" s="56">
        <f t="shared" ref="L83" si="196">IF(SUM(L80:L82)&gt;0,(SUM(L80:L82))*-10%,0)</f>
        <v>0</v>
      </c>
      <c r="M83" s="56">
        <f t="shared" ref="M83" si="197">IF(SUM(M80:M82)&gt;0,(SUM(M80:M82))*-10%,0)</f>
        <v>0</v>
      </c>
      <c r="N83" s="56">
        <f t="shared" ref="N83" si="198">IF(SUM(N80:N82)&gt;0,(SUM(N80:N82))*-10%,0)</f>
        <v>0</v>
      </c>
      <c r="O83" s="56">
        <f>IF(SUM(O80:O82)&gt;0,(SUM(O80:O82))*-10%,0)</f>
        <v>0</v>
      </c>
      <c r="P83" s="56">
        <f t="shared" ref="P83" si="199">IF(SUM(P80:P82)&gt;0,(SUM(P80:P82))*-10%,0)</f>
        <v>0</v>
      </c>
      <c r="Q83" s="56">
        <f t="shared" ref="Q83" si="200">IF(SUM(Q80:Q82)&gt;0,(SUM(Q80:Q82))*-10%,0)</f>
        <v>0</v>
      </c>
      <c r="R83" s="56">
        <f t="shared" ref="R83" si="201">IF(SUM(R80:R82)&gt;0,(SUM(R80:R82))*-10%,0)</f>
        <v>0</v>
      </c>
      <c r="S83" s="56">
        <f t="shared" ref="S83" si="202">IF(SUM(S80:S82)&gt;0,(SUM(S80:S82))*-10%,0)</f>
        <v>0</v>
      </c>
      <c r="T83" s="56">
        <f t="shared" ref="T83" si="203">IF(SUM(T80:T82)&gt;0,(SUM(T80:T82))*-10%,0)</f>
        <v>0</v>
      </c>
      <c r="U83" s="56"/>
      <c r="V83" s="56">
        <f t="shared" ref="V83" si="204">IF(SUM(V80:V82)&gt;0,(SUM(V80:V82))*-10%,0)</f>
        <v>0</v>
      </c>
      <c r="W83" s="56">
        <f>IF(SUM(W80:W82)&gt;0,W79/-$B78,0)</f>
        <v>0</v>
      </c>
      <c r="X83" s="56">
        <f t="shared" ref="X83" si="205">IF(SUM(X80:X82)&gt;0,X79/-$B78,0)</f>
        <v>0</v>
      </c>
      <c r="Y83" s="56">
        <f t="shared" ref="Y83" si="206">IF(SUM(Y80:Y82)&gt;0,Y79/-$B78,0)</f>
        <v>0</v>
      </c>
      <c r="Z83" s="56">
        <f t="shared" ref="Z83" si="207">IF(SUM(Z80:Z82)&gt;0,Z79/-$B78,0)</f>
        <v>0</v>
      </c>
      <c r="AA83" s="56">
        <f t="shared" ref="AA83" si="208">IF(SUM(AA80:AA82)&gt;0,AA79/-$B78,0)</f>
        <v>0</v>
      </c>
      <c r="AB83" s="56">
        <f t="shared" ref="AB83" si="209">IF(SUM(AB80:AB82)&gt;0,AB79/-$B78,0)</f>
        <v>0</v>
      </c>
      <c r="AC83" s="56">
        <f t="shared" ref="AC83" si="210">IF(SUM(AC80:AC82)&gt;0,AC79/-$B78,0)</f>
        <v>0</v>
      </c>
      <c r="AD83" s="56">
        <f t="shared" ref="AD83" si="211">IF(SUM(AD80:AD82)&gt;0,AD79/-$B78,0)</f>
        <v>0</v>
      </c>
      <c r="AE83" s="56">
        <f t="shared" ref="AE83" si="212">IF(SUM(AE80:AE82)&gt;0,AE79/-$B78,0)</f>
        <v>0</v>
      </c>
      <c r="AF83" s="56"/>
      <c r="AG83" s="56">
        <f t="shared" ref="AG83" si="213">IF(SUM(AG80:AG82)&gt;0,AG79/-$B78,0)</f>
        <v>0</v>
      </c>
      <c r="AH83" s="56">
        <f t="shared" ref="AH83" si="214">IF(SUM(AH80:AH82)&gt;0,AH79/-$B78,0)</f>
        <v>0</v>
      </c>
      <c r="AI83" s="56">
        <f t="shared" ref="AI83" si="215">IF(SUM(AI80:AI82)&gt;0,AI79/-$B78,0)</f>
        <v>0</v>
      </c>
      <c r="AJ83" s="56">
        <f t="shared" ref="AJ83" si="216">IF(SUM(AJ80:AJ82)&gt;0,AJ79/-$B78,0)</f>
        <v>0</v>
      </c>
      <c r="AK83" s="56">
        <f t="shared" ref="AK83" si="217">IF(SUM(AK80:AK82)&gt;0,AK79/-$B78,0)</f>
        <v>0</v>
      </c>
      <c r="AL83" s="56">
        <f t="shared" ref="AL83" si="218">IF(SUM(AL80:AL82)&gt;0,AL79/-$B78,0)</f>
        <v>0</v>
      </c>
      <c r="AM83" s="56">
        <f t="shared" ref="AM83" si="219">IF(SUM(AM80:AM82)&gt;0,AM79/-$B78,0)</f>
        <v>0</v>
      </c>
      <c r="AN83" s="56">
        <f t="shared" ref="AN83" si="220">IF(SUM(AN80:AN82)&gt;0,AN79/-$B78,0)</f>
        <v>0</v>
      </c>
      <c r="AO83" s="56">
        <f t="shared" ref="AO83" si="221">IF(SUM(AO80:AO82)&gt;0,AO79/-$B78,0)</f>
        <v>0</v>
      </c>
      <c r="AP83" s="56">
        <f t="shared" ref="AP83" si="222">IF(SUM(AP80:AP82)&gt;0,AP79/-$B78,0)</f>
        <v>0</v>
      </c>
      <c r="AQ83" s="56"/>
      <c r="AR83" s="56">
        <f t="shared" ref="AR83" si="223">IF(SUM(AR80:AR82)&gt;0,AR79/-$B78,0)</f>
        <v>0</v>
      </c>
      <c r="AS83" s="56">
        <f t="shared" ref="AS83" si="224">IF(SUM(AS80:AS82)&gt;0,AS79/-$B78,0)</f>
        <v>0</v>
      </c>
      <c r="AT83" s="56">
        <f t="shared" ref="AT83" si="225">IF(SUM(AT80:AT82)&gt;0,AT79/-$B78,0)</f>
        <v>0</v>
      </c>
      <c r="AU83" s="56">
        <f t="shared" ref="AU83" si="226">IF(SUM(AU80:AU82)&gt;0,AU79/-$B78,0)</f>
        <v>0</v>
      </c>
      <c r="AV83" s="56">
        <f t="shared" ref="AV83" si="227">IF(SUM(AV80:AV82)&gt;0,AV79/-$B78,0)</f>
        <v>0</v>
      </c>
      <c r="AW83" s="56">
        <f t="shared" ref="AW83" si="228">IF(SUM(AW80:AW82)&gt;0,AW79/-$B78,0)</f>
        <v>0</v>
      </c>
      <c r="AX83" s="56">
        <f t="shared" ref="AX83" si="229">IF(SUM(AX80:AX82)&gt;0,AX79/-$B78,0)</f>
        <v>0</v>
      </c>
      <c r="AY83" s="56">
        <f t="shared" ref="AY83" si="230">IF(SUM(AY80:AY82)&gt;0,AY79/-$B78,0)</f>
        <v>0</v>
      </c>
      <c r="AZ83" s="56">
        <f t="shared" ref="AZ83" si="231">IF(SUM(AZ80:AZ82)&gt;0,AZ79/-$B78,0)</f>
        <v>0</v>
      </c>
      <c r="BA83" s="56">
        <f t="shared" ref="BA83" si="232">IF(SUM(BA80:BA82)&gt;0,BA79/-$B78,0)</f>
        <v>0</v>
      </c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</row>
    <row r="84" spans="1:93" x14ac:dyDescent="0.2">
      <c r="A84" s="39" t="s">
        <v>86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/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/>
      <c r="V84" s="56">
        <v>0</v>
      </c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</row>
    <row r="85" spans="1:93" x14ac:dyDescent="0.2">
      <c r="A85" s="39" t="s">
        <v>87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/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/>
      <c r="V85" s="56">
        <v>0</v>
      </c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</row>
    <row r="86" spans="1:93" s="40" customFormat="1" x14ac:dyDescent="0.2">
      <c r="A86" s="40" t="s">
        <v>88</v>
      </c>
      <c r="B86" s="41"/>
      <c r="C86" s="55">
        <f>SUM(C80:C85)</f>
        <v>0</v>
      </c>
      <c r="D86" s="55">
        <f t="shared" ref="D86" si="233">SUM(D80:D85)</f>
        <v>0</v>
      </c>
      <c r="E86" s="55">
        <f t="shared" ref="E86" si="234">SUM(E80:E85)</f>
        <v>0</v>
      </c>
      <c r="F86" s="55">
        <f t="shared" ref="F86" si="235">SUM(F80:F85)</f>
        <v>0</v>
      </c>
      <c r="G86" s="55">
        <f t="shared" ref="G86" si="236">SUM(G80:G85)</f>
        <v>0</v>
      </c>
      <c r="H86" s="55">
        <f t="shared" ref="H86" si="237">SUM(H80:H85)</f>
        <v>0</v>
      </c>
      <c r="I86" s="55">
        <f t="shared" ref="I86" si="238">SUM(I80:I85)</f>
        <v>0</v>
      </c>
      <c r="J86" s="55"/>
      <c r="K86" s="55">
        <f t="shared" ref="K86" si="239">SUM(K80:K85)</f>
        <v>0</v>
      </c>
      <c r="L86" s="55">
        <f t="shared" ref="L86" si="240">SUM(L80:L85)</f>
        <v>0</v>
      </c>
      <c r="M86" s="55">
        <f t="shared" ref="M86" si="241">SUM(M80:M85)</f>
        <v>0</v>
      </c>
      <c r="N86" s="55">
        <f t="shared" ref="N86" si="242">SUM(N80:N85)</f>
        <v>0</v>
      </c>
      <c r="O86" s="55">
        <f t="shared" ref="O86" si="243">SUM(O80:O85)</f>
        <v>0</v>
      </c>
      <c r="P86" s="55">
        <f t="shared" ref="P86" si="244">SUM(P80:P85)</f>
        <v>0</v>
      </c>
      <c r="Q86" s="55">
        <f t="shared" ref="Q86" si="245">SUM(Q80:Q85)</f>
        <v>0</v>
      </c>
      <c r="R86" s="55">
        <f t="shared" ref="R86" si="246">SUM(R80:R85)</f>
        <v>0</v>
      </c>
      <c r="S86" s="55">
        <f t="shared" ref="S86" si="247">SUM(S80:S85)</f>
        <v>0</v>
      </c>
      <c r="T86" s="55">
        <f t="shared" ref="T86" si="248">SUM(T80:T85)</f>
        <v>0</v>
      </c>
      <c r="U86" s="55"/>
      <c r="V86" s="55">
        <f t="shared" ref="V86" si="249">SUM(V80:V85)</f>
        <v>0</v>
      </c>
      <c r="W86" s="55">
        <f t="shared" ref="W86" si="250">SUM(W80:W85)</f>
        <v>0</v>
      </c>
      <c r="X86" s="55">
        <f t="shared" ref="X86" si="251">SUM(X80:X85)</f>
        <v>0</v>
      </c>
      <c r="Y86" s="55">
        <f t="shared" ref="Y86" si="252">SUM(Y80:Y85)</f>
        <v>0</v>
      </c>
      <c r="Z86" s="55">
        <f t="shared" ref="Z86" si="253">SUM(Z80:Z85)</f>
        <v>0</v>
      </c>
      <c r="AA86" s="55">
        <f t="shared" ref="AA86" si="254">SUM(AA80:AA85)</f>
        <v>0</v>
      </c>
      <c r="AB86" s="55">
        <f t="shared" ref="AB86" si="255">SUM(AB80:AB85)</f>
        <v>0</v>
      </c>
      <c r="AC86" s="55">
        <f t="shared" ref="AC86" si="256">SUM(AC80:AC85)</f>
        <v>0</v>
      </c>
      <c r="AD86" s="55">
        <f t="shared" ref="AD86" si="257">SUM(AD80:AD85)</f>
        <v>0</v>
      </c>
      <c r="AE86" s="55">
        <f t="shared" ref="AE86" si="258">SUM(AE80:AE85)</f>
        <v>0</v>
      </c>
      <c r="AF86" s="55"/>
      <c r="AG86" s="55">
        <f t="shared" ref="AG86" si="259">SUM(AG80:AG85)</f>
        <v>0</v>
      </c>
      <c r="AH86" s="55">
        <f t="shared" ref="AH86" si="260">SUM(AH80:AH85)</f>
        <v>0</v>
      </c>
      <c r="AI86" s="55">
        <f t="shared" ref="AI86" si="261">SUM(AI80:AI85)</f>
        <v>0</v>
      </c>
      <c r="AJ86" s="55">
        <f t="shared" ref="AJ86" si="262">SUM(AJ80:AJ85)</f>
        <v>0</v>
      </c>
      <c r="AK86" s="55">
        <f t="shared" ref="AK86" si="263">SUM(AK80:AK85)</f>
        <v>0</v>
      </c>
      <c r="AL86" s="55">
        <f t="shared" ref="AL86" si="264">SUM(AL80:AL85)</f>
        <v>0</v>
      </c>
      <c r="AM86" s="55">
        <f t="shared" ref="AM86" si="265">SUM(AM80:AM85)</f>
        <v>0</v>
      </c>
      <c r="AN86" s="55">
        <f t="shared" ref="AN86" si="266">SUM(AN80:AN85)</f>
        <v>0</v>
      </c>
      <c r="AO86" s="55">
        <f t="shared" ref="AO86" si="267">SUM(AO80:AO85)</f>
        <v>0</v>
      </c>
      <c r="AP86" s="55">
        <f t="shared" ref="AP86" si="268">SUM(AP80:AP85)</f>
        <v>0</v>
      </c>
      <c r="AQ86" s="55"/>
      <c r="AR86" s="55">
        <f t="shared" ref="AR86" si="269">SUM(AR80:AR85)</f>
        <v>0</v>
      </c>
      <c r="AS86" s="55">
        <f t="shared" ref="AS86" si="270">SUM(AS80:AS85)</f>
        <v>0</v>
      </c>
      <c r="AT86" s="55">
        <f t="shared" ref="AT86" si="271">SUM(AT80:AT85)</f>
        <v>0</v>
      </c>
      <c r="AU86" s="55">
        <f t="shared" ref="AU86" si="272">SUM(AU80:AU85)</f>
        <v>0</v>
      </c>
      <c r="AV86" s="55">
        <f t="shared" ref="AV86" si="273">SUM(AV80:AV85)</f>
        <v>0</v>
      </c>
      <c r="AW86" s="55">
        <f t="shared" ref="AW86" si="274">SUM(AW80:AW85)</f>
        <v>0</v>
      </c>
      <c r="AX86" s="55">
        <f t="shared" ref="AX86" si="275">SUM(AX80:AX85)</f>
        <v>0</v>
      </c>
      <c r="AY86" s="55">
        <f t="shared" ref="AY86" si="276">SUM(AY80:AY85)</f>
        <v>0</v>
      </c>
      <c r="AZ86" s="55">
        <f t="shared" ref="AZ86" si="277">SUM(AZ80:AZ85)</f>
        <v>0</v>
      </c>
      <c r="BA86" s="55">
        <f t="shared" ref="BA86" si="278">SUM(BA80:BA85)</f>
        <v>0</v>
      </c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</row>
    <row r="87" spans="1:93" x14ac:dyDescent="0.2">
      <c r="A87" s="39" t="s">
        <v>97</v>
      </c>
      <c r="C87" s="56">
        <f>C79+C81-C82</f>
        <v>0</v>
      </c>
      <c r="D87" s="56">
        <f t="shared" ref="D87:BA87" si="279">D79+D81-D82</f>
        <v>0</v>
      </c>
      <c r="E87" s="56">
        <f t="shared" si="279"/>
        <v>0</v>
      </c>
      <c r="F87" s="56">
        <f t="shared" si="279"/>
        <v>0</v>
      </c>
      <c r="G87" s="56">
        <f t="shared" si="279"/>
        <v>0</v>
      </c>
      <c r="H87" s="56">
        <f t="shared" si="279"/>
        <v>0</v>
      </c>
      <c r="I87" s="56">
        <f t="shared" si="279"/>
        <v>0</v>
      </c>
      <c r="J87" s="56"/>
      <c r="K87" s="56">
        <f t="shared" si="279"/>
        <v>0</v>
      </c>
      <c r="L87" s="56">
        <f t="shared" si="279"/>
        <v>0</v>
      </c>
      <c r="M87" s="56">
        <f t="shared" si="279"/>
        <v>0</v>
      </c>
      <c r="N87" s="56">
        <f t="shared" si="279"/>
        <v>0</v>
      </c>
      <c r="O87" s="56">
        <f t="shared" si="279"/>
        <v>0</v>
      </c>
      <c r="P87" s="56">
        <f t="shared" si="279"/>
        <v>0</v>
      </c>
      <c r="Q87" s="56">
        <f t="shared" si="279"/>
        <v>0</v>
      </c>
      <c r="R87" s="56">
        <f t="shared" si="279"/>
        <v>0</v>
      </c>
      <c r="S87" s="56">
        <f t="shared" si="279"/>
        <v>0</v>
      </c>
      <c r="T87" s="56">
        <f t="shared" si="279"/>
        <v>0</v>
      </c>
      <c r="U87" s="56"/>
      <c r="V87" s="56">
        <f t="shared" si="279"/>
        <v>0</v>
      </c>
      <c r="W87" s="56">
        <f t="shared" si="279"/>
        <v>0</v>
      </c>
      <c r="X87" s="56">
        <f t="shared" si="279"/>
        <v>0</v>
      </c>
      <c r="Y87" s="56">
        <f t="shared" si="279"/>
        <v>0</v>
      </c>
      <c r="Z87" s="56">
        <f t="shared" si="279"/>
        <v>0</v>
      </c>
      <c r="AA87" s="56">
        <f t="shared" si="279"/>
        <v>0</v>
      </c>
      <c r="AB87" s="56">
        <f t="shared" si="279"/>
        <v>0</v>
      </c>
      <c r="AC87" s="56">
        <f t="shared" si="279"/>
        <v>0</v>
      </c>
      <c r="AD87" s="56">
        <f t="shared" si="279"/>
        <v>0</v>
      </c>
      <c r="AE87" s="56">
        <f t="shared" si="279"/>
        <v>0</v>
      </c>
      <c r="AF87" s="56"/>
      <c r="AG87" s="56">
        <f t="shared" si="279"/>
        <v>0</v>
      </c>
      <c r="AH87" s="56">
        <f t="shared" si="279"/>
        <v>0</v>
      </c>
      <c r="AI87" s="56">
        <f t="shared" si="279"/>
        <v>0</v>
      </c>
      <c r="AJ87" s="56">
        <f t="shared" si="279"/>
        <v>0</v>
      </c>
      <c r="AK87" s="56">
        <f t="shared" si="279"/>
        <v>0</v>
      </c>
      <c r="AL87" s="56">
        <f t="shared" si="279"/>
        <v>0</v>
      </c>
      <c r="AM87" s="56">
        <f t="shared" si="279"/>
        <v>0</v>
      </c>
      <c r="AN87" s="56">
        <f t="shared" si="279"/>
        <v>0</v>
      </c>
      <c r="AO87" s="56">
        <f t="shared" si="279"/>
        <v>0</v>
      </c>
      <c r="AP87" s="56">
        <f t="shared" si="279"/>
        <v>0</v>
      </c>
      <c r="AQ87" s="56"/>
      <c r="AR87" s="56">
        <f t="shared" si="279"/>
        <v>0</v>
      </c>
      <c r="AS87" s="56">
        <f t="shared" si="279"/>
        <v>0</v>
      </c>
      <c r="AT87" s="56">
        <f t="shared" si="279"/>
        <v>0</v>
      </c>
      <c r="AU87" s="56">
        <f t="shared" si="279"/>
        <v>0</v>
      </c>
      <c r="AV87" s="56">
        <f t="shared" si="279"/>
        <v>0</v>
      </c>
      <c r="AW87" s="56">
        <f t="shared" si="279"/>
        <v>0</v>
      </c>
      <c r="AX87" s="56">
        <f t="shared" si="279"/>
        <v>0</v>
      </c>
      <c r="AY87" s="56">
        <f t="shared" si="279"/>
        <v>0</v>
      </c>
      <c r="AZ87" s="56">
        <f t="shared" si="279"/>
        <v>0</v>
      </c>
      <c r="BA87" s="56">
        <f t="shared" si="279"/>
        <v>0</v>
      </c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</row>
    <row r="88" spans="1:93" x14ac:dyDescent="0.2"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</row>
    <row r="89" spans="1:93" x14ac:dyDescent="0.2"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</row>
    <row r="90" spans="1:93" x14ac:dyDescent="0.2">
      <c r="A90" s="59" t="s">
        <v>66</v>
      </c>
      <c r="B90" s="63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</row>
    <row r="91" spans="1:93" x14ac:dyDescent="0.2">
      <c r="A91" s="39" t="s">
        <v>100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</row>
    <row r="92" spans="1:93" x14ac:dyDescent="0.2">
      <c r="A92" s="39" t="s">
        <v>102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64"/>
      <c r="S92" s="56"/>
      <c r="T92" s="56"/>
      <c r="U92" s="56"/>
      <c r="V92" s="56"/>
      <c r="W92" s="56"/>
      <c r="X92" s="56"/>
      <c r="Y92" s="64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</row>
    <row r="93" spans="1:93" x14ac:dyDescent="0.2">
      <c r="A93" s="39" t="s">
        <v>68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64"/>
      <c r="S93" s="56"/>
      <c r="T93" s="56"/>
      <c r="U93" s="56"/>
      <c r="V93" s="56"/>
      <c r="W93" s="56"/>
      <c r="X93" s="56"/>
      <c r="Y93" s="64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</row>
    <row r="94" spans="1:93" x14ac:dyDescent="0.2">
      <c r="A94" s="39" t="s">
        <v>95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</row>
    <row r="95" spans="1:93" x14ac:dyDescent="0.2">
      <c r="A95" s="39" t="s">
        <v>92</v>
      </c>
      <c r="B95" s="62" t="str">
        <f>IF(B94="","",VLOOKUP(B94,'Drop Down'!$A$2:$B$9,2,FALSE))</f>
        <v/>
      </c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</row>
    <row r="96" spans="1:93" x14ac:dyDescent="0.2">
      <c r="A96" s="39" t="s">
        <v>54</v>
      </c>
      <c r="B96" s="62" t="str">
        <f>IF(B94="","",VLOOKUP(B94,'Drop Down'!$A$2:$C$9,3,FALSE))</f>
        <v/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</row>
    <row r="97" spans="1:93" x14ac:dyDescent="0.2">
      <c r="A97" s="39" t="s">
        <v>96</v>
      </c>
      <c r="C97" s="56">
        <v>0</v>
      </c>
      <c r="D97" s="56">
        <f>C105</f>
        <v>0</v>
      </c>
      <c r="E97" s="56">
        <f t="shared" ref="E97:BA97" si="280">D105</f>
        <v>0</v>
      </c>
      <c r="F97" s="56">
        <f t="shared" si="280"/>
        <v>0</v>
      </c>
      <c r="G97" s="56">
        <f t="shared" si="280"/>
        <v>0</v>
      </c>
      <c r="H97" s="56">
        <f t="shared" si="280"/>
        <v>0</v>
      </c>
      <c r="I97" s="56">
        <f t="shared" si="280"/>
        <v>0</v>
      </c>
      <c r="J97" s="56"/>
      <c r="K97" s="56">
        <f>I105</f>
        <v>0</v>
      </c>
      <c r="L97" s="56">
        <f t="shared" si="280"/>
        <v>0</v>
      </c>
      <c r="M97" s="56">
        <f t="shared" si="280"/>
        <v>0</v>
      </c>
      <c r="N97" s="56">
        <f t="shared" si="280"/>
        <v>0</v>
      </c>
      <c r="O97" s="56">
        <f t="shared" si="280"/>
        <v>0</v>
      </c>
      <c r="P97" s="56">
        <f t="shared" si="280"/>
        <v>0</v>
      </c>
      <c r="Q97" s="56">
        <f t="shared" si="280"/>
        <v>0</v>
      </c>
      <c r="R97" s="56">
        <f t="shared" si="280"/>
        <v>0</v>
      </c>
      <c r="S97" s="56">
        <f t="shared" si="280"/>
        <v>0</v>
      </c>
      <c r="T97" s="56">
        <f t="shared" si="280"/>
        <v>0</v>
      </c>
      <c r="U97" s="56"/>
      <c r="V97" s="56">
        <f>T105</f>
        <v>0</v>
      </c>
      <c r="W97" s="56">
        <f t="shared" si="280"/>
        <v>0</v>
      </c>
      <c r="X97" s="56">
        <f t="shared" si="280"/>
        <v>0</v>
      </c>
      <c r="Y97" s="56">
        <f t="shared" si="280"/>
        <v>0</v>
      </c>
      <c r="Z97" s="56">
        <f t="shared" si="280"/>
        <v>0</v>
      </c>
      <c r="AA97" s="56">
        <f t="shared" si="280"/>
        <v>0</v>
      </c>
      <c r="AB97" s="56">
        <f t="shared" si="280"/>
        <v>0</v>
      </c>
      <c r="AC97" s="56">
        <f t="shared" si="280"/>
        <v>0</v>
      </c>
      <c r="AD97" s="56">
        <f t="shared" si="280"/>
        <v>0</v>
      </c>
      <c r="AE97" s="56">
        <f t="shared" si="280"/>
        <v>0</v>
      </c>
      <c r="AF97" s="56"/>
      <c r="AG97" s="56">
        <f>AE105</f>
        <v>0</v>
      </c>
      <c r="AH97" s="56">
        <f t="shared" si="280"/>
        <v>0</v>
      </c>
      <c r="AI97" s="56">
        <f t="shared" si="280"/>
        <v>0</v>
      </c>
      <c r="AJ97" s="56">
        <f t="shared" si="280"/>
        <v>0</v>
      </c>
      <c r="AK97" s="56">
        <f t="shared" si="280"/>
        <v>0</v>
      </c>
      <c r="AL97" s="56">
        <f t="shared" si="280"/>
        <v>0</v>
      </c>
      <c r="AM97" s="56">
        <f t="shared" si="280"/>
        <v>0</v>
      </c>
      <c r="AN97" s="56">
        <f t="shared" si="280"/>
        <v>0</v>
      </c>
      <c r="AO97" s="56">
        <f t="shared" si="280"/>
        <v>0</v>
      </c>
      <c r="AP97" s="56">
        <f t="shared" si="280"/>
        <v>0</v>
      </c>
      <c r="AQ97" s="56"/>
      <c r="AR97" s="56">
        <f>AP105</f>
        <v>0</v>
      </c>
      <c r="AS97" s="56">
        <f t="shared" si="280"/>
        <v>0</v>
      </c>
      <c r="AT97" s="56">
        <f t="shared" si="280"/>
        <v>0</v>
      </c>
      <c r="AU97" s="56">
        <f t="shared" si="280"/>
        <v>0</v>
      </c>
      <c r="AV97" s="56">
        <f t="shared" si="280"/>
        <v>0</v>
      </c>
      <c r="AW97" s="56">
        <f t="shared" si="280"/>
        <v>0</v>
      </c>
      <c r="AX97" s="56">
        <f t="shared" si="280"/>
        <v>0</v>
      </c>
      <c r="AY97" s="56">
        <f t="shared" si="280"/>
        <v>0</v>
      </c>
      <c r="AZ97" s="56">
        <f t="shared" si="280"/>
        <v>0</v>
      </c>
      <c r="BA97" s="56">
        <f t="shared" si="280"/>
        <v>0</v>
      </c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</row>
    <row r="98" spans="1:93" s="40" customFormat="1" x14ac:dyDescent="0.2">
      <c r="A98" s="40" t="s">
        <v>84</v>
      </c>
      <c r="B98" s="41"/>
      <c r="C98" s="55">
        <v>0</v>
      </c>
      <c r="D98" s="55">
        <f t="shared" ref="D98:I98" si="281">C104</f>
        <v>0</v>
      </c>
      <c r="E98" s="55">
        <f t="shared" si="281"/>
        <v>0</v>
      </c>
      <c r="F98" s="55">
        <f t="shared" si="281"/>
        <v>0</v>
      </c>
      <c r="G98" s="55">
        <f t="shared" si="281"/>
        <v>0</v>
      </c>
      <c r="H98" s="55">
        <f t="shared" si="281"/>
        <v>0</v>
      </c>
      <c r="I98" s="55">
        <f t="shared" si="281"/>
        <v>0</v>
      </c>
      <c r="J98" s="55"/>
      <c r="K98" s="55">
        <f>I104</f>
        <v>0</v>
      </c>
      <c r="L98" s="55">
        <f t="shared" ref="L98:T98" si="282">K104</f>
        <v>0</v>
      </c>
      <c r="M98" s="55">
        <f t="shared" si="282"/>
        <v>0</v>
      </c>
      <c r="N98" s="55">
        <f t="shared" si="282"/>
        <v>0</v>
      </c>
      <c r="O98" s="55">
        <f t="shared" si="282"/>
        <v>0</v>
      </c>
      <c r="P98" s="55">
        <f t="shared" si="282"/>
        <v>0</v>
      </c>
      <c r="Q98" s="55">
        <f t="shared" si="282"/>
        <v>0</v>
      </c>
      <c r="R98" s="55">
        <f t="shared" si="282"/>
        <v>0</v>
      </c>
      <c r="S98" s="55">
        <f t="shared" si="282"/>
        <v>0</v>
      </c>
      <c r="T98" s="55">
        <f t="shared" si="282"/>
        <v>0</v>
      </c>
      <c r="U98" s="55"/>
      <c r="V98" s="55">
        <f>T104</f>
        <v>0</v>
      </c>
      <c r="W98" s="55">
        <f t="shared" ref="W98:AE98" si="283">V104</f>
        <v>0</v>
      </c>
      <c r="X98" s="55">
        <f t="shared" si="283"/>
        <v>0</v>
      </c>
      <c r="Y98" s="55">
        <f t="shared" si="283"/>
        <v>0</v>
      </c>
      <c r="Z98" s="55">
        <f t="shared" si="283"/>
        <v>0</v>
      </c>
      <c r="AA98" s="55">
        <f t="shared" si="283"/>
        <v>0</v>
      </c>
      <c r="AB98" s="55">
        <f t="shared" si="283"/>
        <v>0</v>
      </c>
      <c r="AC98" s="55">
        <f t="shared" si="283"/>
        <v>0</v>
      </c>
      <c r="AD98" s="55">
        <f t="shared" si="283"/>
        <v>0</v>
      </c>
      <c r="AE98" s="55">
        <f t="shared" si="283"/>
        <v>0</v>
      </c>
      <c r="AF98" s="55"/>
      <c r="AG98" s="55">
        <f>AE104</f>
        <v>0</v>
      </c>
      <c r="AH98" s="55">
        <f t="shared" ref="AH98:AP98" si="284">AG104</f>
        <v>0</v>
      </c>
      <c r="AI98" s="55">
        <f t="shared" si="284"/>
        <v>0</v>
      </c>
      <c r="AJ98" s="55">
        <f t="shared" si="284"/>
        <v>0</v>
      </c>
      <c r="AK98" s="55">
        <f t="shared" si="284"/>
        <v>0</v>
      </c>
      <c r="AL98" s="55">
        <f t="shared" si="284"/>
        <v>0</v>
      </c>
      <c r="AM98" s="55">
        <f t="shared" si="284"/>
        <v>0</v>
      </c>
      <c r="AN98" s="55">
        <f t="shared" si="284"/>
        <v>0</v>
      </c>
      <c r="AO98" s="55">
        <f t="shared" si="284"/>
        <v>0</v>
      </c>
      <c r="AP98" s="55">
        <f t="shared" si="284"/>
        <v>0</v>
      </c>
      <c r="AQ98" s="55"/>
      <c r="AR98" s="55">
        <f>AP104</f>
        <v>0</v>
      </c>
      <c r="AS98" s="55">
        <f t="shared" ref="AS98:BA98" si="285">AR104</f>
        <v>0</v>
      </c>
      <c r="AT98" s="55">
        <f t="shared" si="285"/>
        <v>0</v>
      </c>
      <c r="AU98" s="55">
        <f t="shared" si="285"/>
        <v>0</v>
      </c>
      <c r="AV98" s="55">
        <f t="shared" si="285"/>
        <v>0</v>
      </c>
      <c r="AW98" s="55">
        <f t="shared" si="285"/>
        <v>0</v>
      </c>
      <c r="AX98" s="55">
        <f t="shared" si="285"/>
        <v>0</v>
      </c>
      <c r="AY98" s="55">
        <f t="shared" si="285"/>
        <v>0</v>
      </c>
      <c r="AZ98" s="55">
        <f t="shared" si="285"/>
        <v>0</v>
      </c>
      <c r="BA98" s="55">
        <f t="shared" si="285"/>
        <v>0</v>
      </c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</row>
    <row r="99" spans="1:93" x14ac:dyDescent="0.2">
      <c r="A99" s="39" t="s">
        <v>82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/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/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/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/>
      <c r="AR99" s="56">
        <v>0</v>
      </c>
      <c r="AS99" s="56">
        <v>0</v>
      </c>
      <c r="AT99" s="56">
        <v>0</v>
      </c>
      <c r="AU99" s="56">
        <v>0</v>
      </c>
      <c r="AV99" s="56">
        <v>0</v>
      </c>
      <c r="AW99" s="56">
        <v>0</v>
      </c>
      <c r="AX99" s="56">
        <v>0</v>
      </c>
      <c r="AY99" s="56">
        <v>0</v>
      </c>
      <c r="AZ99" s="56">
        <v>0</v>
      </c>
      <c r="BA99" s="56">
        <v>0</v>
      </c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</row>
    <row r="100" spans="1:93" x14ac:dyDescent="0.2">
      <c r="A100" s="39" t="s">
        <v>83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/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/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/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/>
      <c r="AR100" s="56">
        <v>0</v>
      </c>
      <c r="AS100" s="56">
        <v>0</v>
      </c>
      <c r="AT100" s="56">
        <v>0</v>
      </c>
      <c r="AU100" s="56">
        <v>0</v>
      </c>
      <c r="AV100" s="56">
        <v>0</v>
      </c>
      <c r="AW100" s="56">
        <v>0</v>
      </c>
      <c r="AX100" s="56">
        <v>0</v>
      </c>
      <c r="AY100" s="56">
        <v>0</v>
      </c>
      <c r="AZ100" s="56">
        <v>0</v>
      </c>
      <c r="BA100" s="56">
        <v>0</v>
      </c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</row>
    <row r="101" spans="1:93" x14ac:dyDescent="0.2">
      <c r="A101" s="39" t="s">
        <v>85</v>
      </c>
      <c r="C101" s="56">
        <f>IF(SUM(C98:C100)&gt;0,(SUM(C98:C100))*-10%,0)</f>
        <v>0</v>
      </c>
      <c r="D101" s="56">
        <f t="shared" ref="D101" si="286">IF(SUM(D98:D100)&gt;0,(SUM(D98:D100))*-10%,0)</f>
        <v>0</v>
      </c>
      <c r="E101" s="56">
        <f t="shared" ref="E101" si="287">IF(SUM(E98:E100)&gt;0,(SUM(E98:E100))*-10%,0)</f>
        <v>0</v>
      </c>
      <c r="F101" s="56">
        <f t="shared" ref="F101" si="288">IF(SUM(F98:F100)&gt;0,(SUM(F98:F100))*-10%,0)</f>
        <v>0</v>
      </c>
      <c r="G101" s="56">
        <f t="shared" ref="G101" si="289">IF(SUM(G98:G100)&gt;0,(SUM(G98:G100))*-10%,0)</f>
        <v>0</v>
      </c>
      <c r="H101" s="56">
        <f t="shared" ref="H101" si="290">IF(SUM(H98:H100)&gt;0,(SUM(H98:H100))*-10%,0)</f>
        <v>0</v>
      </c>
      <c r="I101" s="56">
        <f t="shared" ref="I101" si="291">IF(SUM(I98:I100)&gt;0,(SUM(I98:I100))*-10%,0)</f>
        <v>0</v>
      </c>
      <c r="J101" s="56"/>
      <c r="K101" s="56">
        <f t="shared" ref="K101" si="292">IF(SUM(K98:K100)&gt;0,(SUM(K98:K100))*-10%,0)</f>
        <v>0</v>
      </c>
      <c r="L101" s="56">
        <f t="shared" ref="L101" si="293">IF(SUM(L98:L100)&gt;0,(SUM(L98:L100))*-10%,0)</f>
        <v>0</v>
      </c>
      <c r="M101" s="56">
        <f t="shared" ref="M101" si="294">IF(SUM(M98:M100)&gt;0,(SUM(M98:M100))*-10%,0)</f>
        <v>0</v>
      </c>
      <c r="N101" s="56">
        <f t="shared" ref="N101" si="295">IF(SUM(N98:N100)&gt;0,(SUM(N98:N100))*-10%,0)</f>
        <v>0</v>
      </c>
      <c r="O101" s="56">
        <f>IF(SUM(O98:O100)&gt;0,(SUM(O98:O100))*-10%,0)</f>
        <v>0</v>
      </c>
      <c r="P101" s="56">
        <f t="shared" ref="P101" si="296">IF(SUM(P98:P100)&gt;0,(SUM(P98:P100))*-10%,0)</f>
        <v>0</v>
      </c>
      <c r="Q101" s="56">
        <f t="shared" ref="Q101" si="297">IF(SUM(Q98:Q100)&gt;0,(SUM(Q98:Q100))*-10%,0)</f>
        <v>0</v>
      </c>
      <c r="R101" s="56">
        <f t="shared" ref="R101" si="298">IF(SUM(R98:R100)&gt;0,(SUM(R98:R100))*-10%,0)</f>
        <v>0</v>
      </c>
      <c r="S101" s="56">
        <f t="shared" ref="S101" si="299">IF(SUM(S98:S100)&gt;0,(SUM(S98:S100))*-10%,0)</f>
        <v>0</v>
      </c>
      <c r="T101" s="56">
        <f t="shared" ref="T101" si="300">IF(SUM(T98:T100)&gt;0,(SUM(T98:T100))*-10%,0)</f>
        <v>0</v>
      </c>
      <c r="U101" s="56"/>
      <c r="V101" s="56">
        <f t="shared" ref="V101" si="301">IF(SUM(V98:V100)&gt;0,(SUM(V98:V100))*-10%,0)</f>
        <v>0</v>
      </c>
      <c r="W101" s="56">
        <f>IF(SUM(W98:W100)&gt;0,W97/-$B96,0)</f>
        <v>0</v>
      </c>
      <c r="X101" s="56">
        <f t="shared" ref="X101" si="302">IF(SUM(X98:X100)&gt;0,X97/-$B96,0)</f>
        <v>0</v>
      </c>
      <c r="Y101" s="56">
        <f t="shared" ref="Y101" si="303">IF(SUM(Y98:Y100)&gt;0,Y97/-$B96,0)</f>
        <v>0</v>
      </c>
      <c r="Z101" s="56">
        <f t="shared" ref="Z101" si="304">IF(SUM(Z98:Z100)&gt;0,Z97/-$B96,0)</f>
        <v>0</v>
      </c>
      <c r="AA101" s="56">
        <f t="shared" ref="AA101" si="305">IF(SUM(AA98:AA100)&gt;0,AA97/-$B96,0)</f>
        <v>0</v>
      </c>
      <c r="AB101" s="56">
        <f t="shared" ref="AB101" si="306">IF(SUM(AB98:AB100)&gt;0,AB97/-$B96,0)</f>
        <v>0</v>
      </c>
      <c r="AC101" s="56">
        <f t="shared" ref="AC101" si="307">IF(SUM(AC98:AC100)&gt;0,AC97/-$B96,0)</f>
        <v>0</v>
      </c>
      <c r="AD101" s="56">
        <f t="shared" ref="AD101" si="308">IF(SUM(AD98:AD100)&gt;0,AD97/-$B96,0)</f>
        <v>0</v>
      </c>
      <c r="AE101" s="56">
        <f t="shared" ref="AE101" si="309">IF(SUM(AE98:AE100)&gt;0,AE97/-$B96,0)</f>
        <v>0</v>
      </c>
      <c r="AF101" s="56"/>
      <c r="AG101" s="56">
        <f t="shared" ref="AG101" si="310">IF(SUM(AG98:AG100)&gt;0,AG97/-$B96,0)</f>
        <v>0</v>
      </c>
      <c r="AH101" s="56">
        <f t="shared" ref="AH101" si="311">IF(SUM(AH98:AH100)&gt;0,AH97/-$B96,0)</f>
        <v>0</v>
      </c>
      <c r="AI101" s="56">
        <f t="shared" ref="AI101" si="312">IF(SUM(AI98:AI100)&gt;0,AI97/-$B96,0)</f>
        <v>0</v>
      </c>
      <c r="AJ101" s="56">
        <f t="shared" ref="AJ101" si="313">IF(SUM(AJ98:AJ100)&gt;0,AJ97/-$B96,0)</f>
        <v>0</v>
      </c>
      <c r="AK101" s="56">
        <f t="shared" ref="AK101" si="314">IF(SUM(AK98:AK100)&gt;0,AK97/-$B96,0)</f>
        <v>0</v>
      </c>
      <c r="AL101" s="56">
        <f t="shared" ref="AL101" si="315">IF(SUM(AL98:AL100)&gt;0,AL97/-$B96,0)</f>
        <v>0</v>
      </c>
      <c r="AM101" s="56">
        <f t="shared" ref="AM101" si="316">IF(SUM(AM98:AM100)&gt;0,AM97/-$B96,0)</f>
        <v>0</v>
      </c>
      <c r="AN101" s="56">
        <f t="shared" ref="AN101" si="317">IF(SUM(AN98:AN100)&gt;0,AN97/-$B96,0)</f>
        <v>0</v>
      </c>
      <c r="AO101" s="56">
        <f t="shared" ref="AO101" si="318">IF(SUM(AO98:AO100)&gt;0,AO97/-$B96,0)</f>
        <v>0</v>
      </c>
      <c r="AP101" s="56">
        <f t="shared" ref="AP101" si="319">IF(SUM(AP98:AP100)&gt;0,AP97/-$B96,0)</f>
        <v>0</v>
      </c>
      <c r="AQ101" s="56"/>
      <c r="AR101" s="56">
        <f t="shared" ref="AR101" si="320">IF(SUM(AR98:AR100)&gt;0,AR97/-$B96,0)</f>
        <v>0</v>
      </c>
      <c r="AS101" s="56">
        <f t="shared" ref="AS101" si="321">IF(SUM(AS98:AS100)&gt;0,AS97/-$B96,0)</f>
        <v>0</v>
      </c>
      <c r="AT101" s="56">
        <f t="shared" ref="AT101" si="322">IF(SUM(AT98:AT100)&gt;0,AT97/-$B96,0)</f>
        <v>0</v>
      </c>
      <c r="AU101" s="56">
        <f t="shared" ref="AU101" si="323">IF(SUM(AU98:AU100)&gt;0,AU97/-$B96,0)</f>
        <v>0</v>
      </c>
      <c r="AV101" s="56">
        <f t="shared" ref="AV101" si="324">IF(SUM(AV98:AV100)&gt;0,AV97/-$B96,0)</f>
        <v>0</v>
      </c>
      <c r="AW101" s="56">
        <f t="shared" ref="AW101" si="325">IF(SUM(AW98:AW100)&gt;0,AW97/-$B96,0)</f>
        <v>0</v>
      </c>
      <c r="AX101" s="56">
        <f t="shared" ref="AX101" si="326">IF(SUM(AX98:AX100)&gt;0,AX97/-$B96,0)</f>
        <v>0</v>
      </c>
      <c r="AY101" s="56">
        <f t="shared" ref="AY101" si="327">IF(SUM(AY98:AY100)&gt;0,AY97/-$B96,0)</f>
        <v>0</v>
      </c>
      <c r="AZ101" s="56">
        <f t="shared" ref="AZ101" si="328">IF(SUM(AZ98:AZ100)&gt;0,AZ97/-$B96,0)</f>
        <v>0</v>
      </c>
      <c r="BA101" s="56">
        <f t="shared" ref="BA101" si="329">IF(SUM(BA98:BA100)&gt;0,BA97/-$B96,0)</f>
        <v>0</v>
      </c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</row>
    <row r="102" spans="1:93" x14ac:dyDescent="0.2">
      <c r="A102" s="39" t="s">
        <v>86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/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/>
      <c r="V102" s="56">
        <v>0</v>
      </c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</row>
    <row r="103" spans="1:93" x14ac:dyDescent="0.2">
      <c r="A103" s="39" t="s">
        <v>87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/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/>
      <c r="V103" s="56">
        <v>0</v>
      </c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</row>
    <row r="104" spans="1:93" s="40" customFormat="1" x14ac:dyDescent="0.2">
      <c r="A104" s="40" t="s">
        <v>88</v>
      </c>
      <c r="B104" s="41"/>
      <c r="C104" s="55">
        <f>SUM(C98:C103)</f>
        <v>0</v>
      </c>
      <c r="D104" s="55">
        <f t="shared" ref="D104" si="330">SUM(D98:D103)</f>
        <v>0</v>
      </c>
      <c r="E104" s="55">
        <f t="shared" ref="E104" si="331">SUM(E98:E103)</f>
        <v>0</v>
      </c>
      <c r="F104" s="55">
        <f t="shared" ref="F104" si="332">SUM(F98:F103)</f>
        <v>0</v>
      </c>
      <c r="G104" s="55">
        <f t="shared" ref="G104" si="333">SUM(G98:G103)</f>
        <v>0</v>
      </c>
      <c r="H104" s="55">
        <f t="shared" ref="H104" si="334">SUM(H98:H103)</f>
        <v>0</v>
      </c>
      <c r="I104" s="55">
        <f t="shared" ref="I104" si="335">SUM(I98:I103)</f>
        <v>0</v>
      </c>
      <c r="J104" s="55"/>
      <c r="K104" s="55">
        <f t="shared" ref="K104" si="336">SUM(K98:K103)</f>
        <v>0</v>
      </c>
      <c r="L104" s="55">
        <f t="shared" ref="L104" si="337">SUM(L98:L103)</f>
        <v>0</v>
      </c>
      <c r="M104" s="55">
        <f t="shared" ref="M104" si="338">SUM(M98:M103)</f>
        <v>0</v>
      </c>
      <c r="N104" s="55">
        <f t="shared" ref="N104" si="339">SUM(N98:N103)</f>
        <v>0</v>
      </c>
      <c r="O104" s="55">
        <f t="shared" ref="O104" si="340">SUM(O98:O103)</f>
        <v>0</v>
      </c>
      <c r="P104" s="55">
        <f t="shared" ref="P104" si="341">SUM(P98:P103)</f>
        <v>0</v>
      </c>
      <c r="Q104" s="55">
        <f t="shared" ref="Q104" si="342">SUM(Q98:Q103)</f>
        <v>0</v>
      </c>
      <c r="R104" s="55">
        <f t="shared" ref="R104" si="343">SUM(R98:R103)</f>
        <v>0</v>
      </c>
      <c r="S104" s="55">
        <f t="shared" ref="S104" si="344">SUM(S98:S103)</f>
        <v>0</v>
      </c>
      <c r="T104" s="55">
        <f t="shared" ref="T104" si="345">SUM(T98:T103)</f>
        <v>0</v>
      </c>
      <c r="U104" s="55"/>
      <c r="V104" s="55">
        <f t="shared" ref="V104" si="346">SUM(V98:V103)</f>
        <v>0</v>
      </c>
      <c r="W104" s="55">
        <f t="shared" ref="W104" si="347">SUM(W98:W103)</f>
        <v>0</v>
      </c>
      <c r="X104" s="55">
        <f t="shared" ref="X104" si="348">SUM(X98:X103)</f>
        <v>0</v>
      </c>
      <c r="Y104" s="55">
        <f t="shared" ref="Y104" si="349">SUM(Y98:Y103)</f>
        <v>0</v>
      </c>
      <c r="Z104" s="55">
        <f t="shared" ref="Z104" si="350">SUM(Z98:Z103)</f>
        <v>0</v>
      </c>
      <c r="AA104" s="55">
        <f t="shared" ref="AA104" si="351">SUM(AA98:AA103)</f>
        <v>0</v>
      </c>
      <c r="AB104" s="55">
        <f t="shared" ref="AB104" si="352">SUM(AB98:AB103)</f>
        <v>0</v>
      </c>
      <c r="AC104" s="55">
        <f t="shared" ref="AC104" si="353">SUM(AC98:AC103)</f>
        <v>0</v>
      </c>
      <c r="AD104" s="55">
        <f t="shared" ref="AD104" si="354">SUM(AD98:AD103)</f>
        <v>0</v>
      </c>
      <c r="AE104" s="55">
        <f t="shared" ref="AE104" si="355">SUM(AE98:AE103)</f>
        <v>0</v>
      </c>
      <c r="AF104" s="55"/>
      <c r="AG104" s="55">
        <f t="shared" ref="AG104" si="356">SUM(AG98:AG103)</f>
        <v>0</v>
      </c>
      <c r="AH104" s="55">
        <f t="shared" ref="AH104" si="357">SUM(AH98:AH103)</f>
        <v>0</v>
      </c>
      <c r="AI104" s="55">
        <f t="shared" ref="AI104" si="358">SUM(AI98:AI103)</f>
        <v>0</v>
      </c>
      <c r="AJ104" s="55">
        <f t="shared" ref="AJ104" si="359">SUM(AJ98:AJ103)</f>
        <v>0</v>
      </c>
      <c r="AK104" s="55">
        <f t="shared" ref="AK104" si="360">SUM(AK98:AK103)</f>
        <v>0</v>
      </c>
      <c r="AL104" s="55">
        <f t="shared" ref="AL104" si="361">SUM(AL98:AL103)</f>
        <v>0</v>
      </c>
      <c r="AM104" s="55">
        <f t="shared" ref="AM104" si="362">SUM(AM98:AM103)</f>
        <v>0</v>
      </c>
      <c r="AN104" s="55">
        <f t="shared" ref="AN104" si="363">SUM(AN98:AN103)</f>
        <v>0</v>
      </c>
      <c r="AO104" s="55">
        <f t="shared" ref="AO104" si="364">SUM(AO98:AO103)</f>
        <v>0</v>
      </c>
      <c r="AP104" s="55">
        <f t="shared" ref="AP104" si="365">SUM(AP98:AP103)</f>
        <v>0</v>
      </c>
      <c r="AQ104" s="55"/>
      <c r="AR104" s="55">
        <f t="shared" ref="AR104" si="366">SUM(AR98:AR103)</f>
        <v>0</v>
      </c>
      <c r="AS104" s="55">
        <f t="shared" ref="AS104" si="367">SUM(AS98:AS103)</f>
        <v>0</v>
      </c>
      <c r="AT104" s="55">
        <f t="shared" ref="AT104" si="368">SUM(AT98:AT103)</f>
        <v>0</v>
      </c>
      <c r="AU104" s="55">
        <f t="shared" ref="AU104" si="369">SUM(AU98:AU103)</f>
        <v>0</v>
      </c>
      <c r="AV104" s="55">
        <f t="shared" ref="AV104" si="370">SUM(AV98:AV103)</f>
        <v>0</v>
      </c>
      <c r="AW104" s="55">
        <f t="shared" ref="AW104" si="371">SUM(AW98:AW103)</f>
        <v>0</v>
      </c>
      <c r="AX104" s="55">
        <f t="shared" ref="AX104" si="372">SUM(AX98:AX103)</f>
        <v>0</v>
      </c>
      <c r="AY104" s="55">
        <f t="shared" ref="AY104" si="373">SUM(AY98:AY103)</f>
        <v>0</v>
      </c>
      <c r="AZ104" s="55">
        <f t="shared" ref="AZ104" si="374">SUM(AZ98:AZ103)</f>
        <v>0</v>
      </c>
      <c r="BA104" s="55">
        <f t="shared" ref="BA104" si="375">SUM(BA98:BA103)</f>
        <v>0</v>
      </c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</row>
    <row r="105" spans="1:93" x14ac:dyDescent="0.2">
      <c r="A105" s="39" t="s">
        <v>97</v>
      </c>
      <c r="C105" s="56">
        <f>C97+C99-C100</f>
        <v>0</v>
      </c>
      <c r="D105" s="56">
        <f t="shared" ref="D105:BA105" si="376">D97+D99-D100</f>
        <v>0</v>
      </c>
      <c r="E105" s="56">
        <f t="shared" si="376"/>
        <v>0</v>
      </c>
      <c r="F105" s="56">
        <f t="shared" si="376"/>
        <v>0</v>
      </c>
      <c r="G105" s="56">
        <f t="shared" si="376"/>
        <v>0</v>
      </c>
      <c r="H105" s="56">
        <f t="shared" si="376"/>
        <v>0</v>
      </c>
      <c r="I105" s="56">
        <f t="shared" si="376"/>
        <v>0</v>
      </c>
      <c r="J105" s="56"/>
      <c r="K105" s="56">
        <f t="shared" si="376"/>
        <v>0</v>
      </c>
      <c r="L105" s="56">
        <f t="shared" si="376"/>
        <v>0</v>
      </c>
      <c r="M105" s="56">
        <f t="shared" si="376"/>
        <v>0</v>
      </c>
      <c r="N105" s="56">
        <f t="shared" si="376"/>
        <v>0</v>
      </c>
      <c r="O105" s="56">
        <f t="shared" si="376"/>
        <v>0</v>
      </c>
      <c r="P105" s="56">
        <f t="shared" si="376"/>
        <v>0</v>
      </c>
      <c r="Q105" s="56">
        <f t="shared" si="376"/>
        <v>0</v>
      </c>
      <c r="R105" s="56">
        <f t="shared" si="376"/>
        <v>0</v>
      </c>
      <c r="S105" s="56">
        <f t="shared" si="376"/>
        <v>0</v>
      </c>
      <c r="T105" s="56">
        <f t="shared" si="376"/>
        <v>0</v>
      </c>
      <c r="U105" s="56"/>
      <c r="V105" s="56">
        <f t="shared" si="376"/>
        <v>0</v>
      </c>
      <c r="W105" s="56">
        <f t="shared" si="376"/>
        <v>0</v>
      </c>
      <c r="X105" s="56">
        <f t="shared" si="376"/>
        <v>0</v>
      </c>
      <c r="Y105" s="56">
        <f t="shared" si="376"/>
        <v>0</v>
      </c>
      <c r="Z105" s="56">
        <f t="shared" si="376"/>
        <v>0</v>
      </c>
      <c r="AA105" s="56">
        <f t="shared" si="376"/>
        <v>0</v>
      </c>
      <c r="AB105" s="56">
        <f t="shared" si="376"/>
        <v>0</v>
      </c>
      <c r="AC105" s="56">
        <f t="shared" si="376"/>
        <v>0</v>
      </c>
      <c r="AD105" s="56">
        <f t="shared" si="376"/>
        <v>0</v>
      </c>
      <c r="AE105" s="56">
        <f t="shared" si="376"/>
        <v>0</v>
      </c>
      <c r="AF105" s="56"/>
      <c r="AG105" s="56">
        <f t="shared" si="376"/>
        <v>0</v>
      </c>
      <c r="AH105" s="56">
        <f t="shared" si="376"/>
        <v>0</v>
      </c>
      <c r="AI105" s="56">
        <f t="shared" si="376"/>
        <v>0</v>
      </c>
      <c r="AJ105" s="56">
        <f t="shared" si="376"/>
        <v>0</v>
      </c>
      <c r="AK105" s="56">
        <f t="shared" si="376"/>
        <v>0</v>
      </c>
      <c r="AL105" s="56">
        <f t="shared" si="376"/>
        <v>0</v>
      </c>
      <c r="AM105" s="56">
        <f t="shared" si="376"/>
        <v>0</v>
      </c>
      <c r="AN105" s="56">
        <f t="shared" si="376"/>
        <v>0</v>
      </c>
      <c r="AO105" s="56">
        <f t="shared" si="376"/>
        <v>0</v>
      </c>
      <c r="AP105" s="56">
        <f t="shared" si="376"/>
        <v>0</v>
      </c>
      <c r="AQ105" s="56"/>
      <c r="AR105" s="56">
        <f t="shared" si="376"/>
        <v>0</v>
      </c>
      <c r="AS105" s="56">
        <f t="shared" si="376"/>
        <v>0</v>
      </c>
      <c r="AT105" s="56">
        <f t="shared" si="376"/>
        <v>0</v>
      </c>
      <c r="AU105" s="56">
        <f t="shared" si="376"/>
        <v>0</v>
      </c>
      <c r="AV105" s="56">
        <f t="shared" si="376"/>
        <v>0</v>
      </c>
      <c r="AW105" s="56">
        <f t="shared" si="376"/>
        <v>0</v>
      </c>
      <c r="AX105" s="56">
        <f t="shared" si="376"/>
        <v>0</v>
      </c>
      <c r="AY105" s="56">
        <f t="shared" si="376"/>
        <v>0</v>
      </c>
      <c r="AZ105" s="56">
        <f t="shared" si="376"/>
        <v>0</v>
      </c>
      <c r="BA105" s="56">
        <f t="shared" si="376"/>
        <v>0</v>
      </c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</row>
    <row r="106" spans="1:93" x14ac:dyDescent="0.2"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</row>
    <row r="107" spans="1:93" x14ac:dyDescent="0.2"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</row>
    <row r="108" spans="1:93" x14ac:dyDescent="0.2">
      <c r="A108" s="59" t="s">
        <v>66</v>
      </c>
      <c r="B108" s="63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</row>
    <row r="109" spans="1:93" x14ac:dyDescent="0.2">
      <c r="A109" s="39" t="s">
        <v>100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</row>
    <row r="110" spans="1:93" x14ac:dyDescent="0.2">
      <c r="A110" s="39" t="s">
        <v>102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64"/>
      <c r="S110" s="56"/>
      <c r="T110" s="56"/>
      <c r="U110" s="56"/>
      <c r="V110" s="56"/>
      <c r="W110" s="56"/>
      <c r="X110" s="56"/>
      <c r="Y110" s="64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</row>
    <row r="111" spans="1:93" x14ac:dyDescent="0.2">
      <c r="A111" s="39" t="s">
        <v>68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64"/>
      <c r="S111" s="56"/>
      <c r="T111" s="56"/>
      <c r="U111" s="56"/>
      <c r="V111" s="56"/>
      <c r="W111" s="56"/>
      <c r="X111" s="56"/>
      <c r="Y111" s="64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</row>
    <row r="112" spans="1:93" x14ac:dyDescent="0.2">
      <c r="A112" s="39" t="s">
        <v>95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</row>
    <row r="113" spans="1:93" x14ac:dyDescent="0.2">
      <c r="A113" s="39" t="s">
        <v>92</v>
      </c>
      <c r="B113" s="62" t="str">
        <f>IF(B112="","",VLOOKUP(B112,'Drop Down'!$A$2:$B$9,2,FALSE))</f>
        <v/>
      </c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</row>
    <row r="114" spans="1:93" x14ac:dyDescent="0.2">
      <c r="A114" s="39" t="s">
        <v>54</v>
      </c>
      <c r="B114" s="62" t="str">
        <f>IF(B112="","",VLOOKUP(B112,'Drop Down'!$A$2:$C$9,3,FALSE))</f>
        <v/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</row>
    <row r="115" spans="1:93" x14ac:dyDescent="0.2">
      <c r="A115" s="39" t="s">
        <v>96</v>
      </c>
      <c r="C115" s="56">
        <v>0</v>
      </c>
      <c r="D115" s="56">
        <f>C123</f>
        <v>0</v>
      </c>
      <c r="E115" s="56">
        <f t="shared" ref="E115:BA115" si="377">D123</f>
        <v>0</v>
      </c>
      <c r="F115" s="56">
        <f t="shared" si="377"/>
        <v>0</v>
      </c>
      <c r="G115" s="56">
        <f t="shared" si="377"/>
        <v>0</v>
      </c>
      <c r="H115" s="56">
        <f t="shared" si="377"/>
        <v>0</v>
      </c>
      <c r="I115" s="56">
        <f t="shared" si="377"/>
        <v>0</v>
      </c>
      <c r="J115" s="56"/>
      <c r="K115" s="56">
        <f>I123</f>
        <v>0</v>
      </c>
      <c r="L115" s="56">
        <f t="shared" si="377"/>
        <v>0</v>
      </c>
      <c r="M115" s="56">
        <f t="shared" si="377"/>
        <v>0</v>
      </c>
      <c r="N115" s="56">
        <f t="shared" si="377"/>
        <v>0</v>
      </c>
      <c r="O115" s="56">
        <f t="shared" si="377"/>
        <v>0</v>
      </c>
      <c r="P115" s="56">
        <f t="shared" si="377"/>
        <v>0</v>
      </c>
      <c r="Q115" s="56">
        <f t="shared" si="377"/>
        <v>0</v>
      </c>
      <c r="R115" s="56">
        <f t="shared" si="377"/>
        <v>0</v>
      </c>
      <c r="S115" s="56">
        <f t="shared" si="377"/>
        <v>0</v>
      </c>
      <c r="T115" s="56">
        <f t="shared" si="377"/>
        <v>0</v>
      </c>
      <c r="U115" s="56"/>
      <c r="V115" s="56">
        <f>T123</f>
        <v>0</v>
      </c>
      <c r="W115" s="56">
        <f t="shared" si="377"/>
        <v>0</v>
      </c>
      <c r="X115" s="56">
        <f t="shared" si="377"/>
        <v>0</v>
      </c>
      <c r="Y115" s="56">
        <f t="shared" si="377"/>
        <v>0</v>
      </c>
      <c r="Z115" s="56">
        <f t="shared" si="377"/>
        <v>0</v>
      </c>
      <c r="AA115" s="56">
        <f t="shared" si="377"/>
        <v>0</v>
      </c>
      <c r="AB115" s="56">
        <f t="shared" si="377"/>
        <v>0</v>
      </c>
      <c r="AC115" s="56">
        <f t="shared" si="377"/>
        <v>0</v>
      </c>
      <c r="AD115" s="56">
        <f t="shared" si="377"/>
        <v>0</v>
      </c>
      <c r="AE115" s="56">
        <f t="shared" si="377"/>
        <v>0</v>
      </c>
      <c r="AF115" s="56"/>
      <c r="AG115" s="56">
        <f>AE123</f>
        <v>0</v>
      </c>
      <c r="AH115" s="56">
        <f t="shared" si="377"/>
        <v>0</v>
      </c>
      <c r="AI115" s="56">
        <f t="shared" si="377"/>
        <v>0</v>
      </c>
      <c r="AJ115" s="56">
        <f t="shared" si="377"/>
        <v>0</v>
      </c>
      <c r="AK115" s="56">
        <f t="shared" si="377"/>
        <v>0</v>
      </c>
      <c r="AL115" s="56">
        <f t="shared" si="377"/>
        <v>0</v>
      </c>
      <c r="AM115" s="56">
        <f t="shared" si="377"/>
        <v>0</v>
      </c>
      <c r="AN115" s="56">
        <f t="shared" si="377"/>
        <v>0</v>
      </c>
      <c r="AO115" s="56">
        <f t="shared" si="377"/>
        <v>0</v>
      </c>
      <c r="AP115" s="56">
        <f t="shared" si="377"/>
        <v>0</v>
      </c>
      <c r="AQ115" s="56"/>
      <c r="AR115" s="56">
        <f>AP123</f>
        <v>0</v>
      </c>
      <c r="AS115" s="56">
        <f t="shared" si="377"/>
        <v>0</v>
      </c>
      <c r="AT115" s="56">
        <f t="shared" si="377"/>
        <v>0</v>
      </c>
      <c r="AU115" s="56">
        <f t="shared" si="377"/>
        <v>0</v>
      </c>
      <c r="AV115" s="56">
        <f t="shared" si="377"/>
        <v>0</v>
      </c>
      <c r="AW115" s="56">
        <f t="shared" si="377"/>
        <v>0</v>
      </c>
      <c r="AX115" s="56">
        <f t="shared" si="377"/>
        <v>0</v>
      </c>
      <c r="AY115" s="56">
        <f t="shared" si="377"/>
        <v>0</v>
      </c>
      <c r="AZ115" s="56">
        <f t="shared" si="377"/>
        <v>0</v>
      </c>
      <c r="BA115" s="56">
        <f t="shared" si="377"/>
        <v>0</v>
      </c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</row>
    <row r="116" spans="1:93" s="40" customFormat="1" x14ac:dyDescent="0.2">
      <c r="A116" s="40" t="s">
        <v>84</v>
      </c>
      <c r="B116" s="41"/>
      <c r="C116" s="55">
        <v>0</v>
      </c>
      <c r="D116" s="55">
        <f t="shared" ref="D116:I116" si="378">C122</f>
        <v>0</v>
      </c>
      <c r="E116" s="55">
        <f t="shared" si="378"/>
        <v>0</v>
      </c>
      <c r="F116" s="55">
        <f t="shared" si="378"/>
        <v>0</v>
      </c>
      <c r="G116" s="55">
        <f t="shared" si="378"/>
        <v>0</v>
      </c>
      <c r="H116" s="55">
        <f t="shared" si="378"/>
        <v>0</v>
      </c>
      <c r="I116" s="55">
        <f t="shared" si="378"/>
        <v>0</v>
      </c>
      <c r="J116" s="55"/>
      <c r="K116" s="55">
        <f>I122</f>
        <v>0</v>
      </c>
      <c r="L116" s="55">
        <f t="shared" ref="L116:T116" si="379">K122</f>
        <v>0</v>
      </c>
      <c r="M116" s="55">
        <f t="shared" si="379"/>
        <v>0</v>
      </c>
      <c r="N116" s="55">
        <f t="shared" si="379"/>
        <v>0</v>
      </c>
      <c r="O116" s="55">
        <f t="shared" si="379"/>
        <v>0</v>
      </c>
      <c r="P116" s="55">
        <f t="shared" si="379"/>
        <v>0</v>
      </c>
      <c r="Q116" s="55">
        <f t="shared" si="379"/>
        <v>0</v>
      </c>
      <c r="R116" s="55">
        <f t="shared" si="379"/>
        <v>0</v>
      </c>
      <c r="S116" s="55">
        <f t="shared" si="379"/>
        <v>0</v>
      </c>
      <c r="T116" s="55">
        <f t="shared" si="379"/>
        <v>0</v>
      </c>
      <c r="U116" s="55"/>
      <c r="V116" s="55">
        <f>T122</f>
        <v>0</v>
      </c>
      <c r="W116" s="55">
        <f t="shared" ref="W116:AE116" si="380">V122</f>
        <v>0</v>
      </c>
      <c r="X116" s="55">
        <f t="shared" si="380"/>
        <v>0</v>
      </c>
      <c r="Y116" s="55">
        <f t="shared" si="380"/>
        <v>0</v>
      </c>
      <c r="Z116" s="55">
        <f t="shared" si="380"/>
        <v>0</v>
      </c>
      <c r="AA116" s="55">
        <f t="shared" si="380"/>
        <v>0</v>
      </c>
      <c r="AB116" s="55">
        <f t="shared" si="380"/>
        <v>0</v>
      </c>
      <c r="AC116" s="55">
        <f t="shared" si="380"/>
        <v>0</v>
      </c>
      <c r="AD116" s="55">
        <f t="shared" si="380"/>
        <v>0</v>
      </c>
      <c r="AE116" s="55">
        <f t="shared" si="380"/>
        <v>0</v>
      </c>
      <c r="AF116" s="55"/>
      <c r="AG116" s="55">
        <f>AE122</f>
        <v>0</v>
      </c>
      <c r="AH116" s="55">
        <f t="shared" ref="AH116:AP116" si="381">AG122</f>
        <v>0</v>
      </c>
      <c r="AI116" s="55">
        <f t="shared" si="381"/>
        <v>0</v>
      </c>
      <c r="AJ116" s="55">
        <f t="shared" si="381"/>
        <v>0</v>
      </c>
      <c r="AK116" s="55">
        <f t="shared" si="381"/>
        <v>0</v>
      </c>
      <c r="AL116" s="55">
        <f t="shared" si="381"/>
        <v>0</v>
      </c>
      <c r="AM116" s="55">
        <f t="shared" si="381"/>
        <v>0</v>
      </c>
      <c r="AN116" s="55">
        <f t="shared" si="381"/>
        <v>0</v>
      </c>
      <c r="AO116" s="55">
        <f t="shared" si="381"/>
        <v>0</v>
      </c>
      <c r="AP116" s="55">
        <f t="shared" si="381"/>
        <v>0</v>
      </c>
      <c r="AQ116" s="55"/>
      <c r="AR116" s="55">
        <f>AP122</f>
        <v>0</v>
      </c>
      <c r="AS116" s="55">
        <f t="shared" ref="AS116:BA116" si="382">AR122</f>
        <v>0</v>
      </c>
      <c r="AT116" s="55">
        <f t="shared" si="382"/>
        <v>0</v>
      </c>
      <c r="AU116" s="55">
        <f t="shared" si="382"/>
        <v>0</v>
      </c>
      <c r="AV116" s="55">
        <f t="shared" si="382"/>
        <v>0</v>
      </c>
      <c r="AW116" s="55">
        <f t="shared" si="382"/>
        <v>0</v>
      </c>
      <c r="AX116" s="55">
        <f t="shared" si="382"/>
        <v>0</v>
      </c>
      <c r="AY116" s="55">
        <f t="shared" si="382"/>
        <v>0</v>
      </c>
      <c r="AZ116" s="55">
        <f t="shared" si="382"/>
        <v>0</v>
      </c>
      <c r="BA116" s="55">
        <f t="shared" si="382"/>
        <v>0</v>
      </c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</row>
    <row r="117" spans="1:93" x14ac:dyDescent="0.2">
      <c r="A117" s="39" t="s">
        <v>82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/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/>
      <c r="V117" s="56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/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/>
      <c r="AR117" s="56">
        <v>0</v>
      </c>
      <c r="AS117" s="56">
        <v>0</v>
      </c>
      <c r="AT117" s="56">
        <v>0</v>
      </c>
      <c r="AU117" s="56">
        <v>0</v>
      </c>
      <c r="AV117" s="56">
        <v>0</v>
      </c>
      <c r="AW117" s="56">
        <v>0</v>
      </c>
      <c r="AX117" s="56">
        <v>0</v>
      </c>
      <c r="AY117" s="56">
        <v>0</v>
      </c>
      <c r="AZ117" s="56">
        <v>0</v>
      </c>
      <c r="BA117" s="56">
        <v>0</v>
      </c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</row>
    <row r="118" spans="1:93" x14ac:dyDescent="0.2">
      <c r="A118" s="39" t="s">
        <v>83</v>
      </c>
      <c r="C118" s="56">
        <v>0</v>
      </c>
      <c r="D118" s="56">
        <v>0</v>
      </c>
      <c r="E118" s="56">
        <v>0</v>
      </c>
      <c r="F118" s="56">
        <v>0</v>
      </c>
      <c r="G118" s="56">
        <v>0</v>
      </c>
      <c r="H118" s="56">
        <v>0</v>
      </c>
      <c r="I118" s="56">
        <v>0</v>
      </c>
      <c r="J118" s="56"/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/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/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/>
      <c r="AR118" s="56">
        <v>0</v>
      </c>
      <c r="AS118" s="56">
        <v>0</v>
      </c>
      <c r="AT118" s="56">
        <v>0</v>
      </c>
      <c r="AU118" s="56">
        <v>0</v>
      </c>
      <c r="AV118" s="56">
        <v>0</v>
      </c>
      <c r="AW118" s="56">
        <v>0</v>
      </c>
      <c r="AX118" s="56">
        <v>0</v>
      </c>
      <c r="AY118" s="56">
        <v>0</v>
      </c>
      <c r="AZ118" s="56">
        <v>0</v>
      </c>
      <c r="BA118" s="56">
        <v>0</v>
      </c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</row>
    <row r="119" spans="1:93" x14ac:dyDescent="0.2">
      <c r="A119" s="39" t="s">
        <v>85</v>
      </c>
      <c r="C119" s="56">
        <f>IF(SUM(C116:C118)&gt;0,(SUM(C116:C118))*-10%,0)</f>
        <v>0</v>
      </c>
      <c r="D119" s="56">
        <f t="shared" ref="D119" si="383">IF(SUM(D116:D118)&gt;0,(SUM(D116:D118))*-10%,0)</f>
        <v>0</v>
      </c>
      <c r="E119" s="56">
        <f t="shared" ref="E119" si="384">IF(SUM(E116:E118)&gt;0,(SUM(E116:E118))*-10%,0)</f>
        <v>0</v>
      </c>
      <c r="F119" s="56">
        <f t="shared" ref="F119" si="385">IF(SUM(F116:F118)&gt;0,(SUM(F116:F118))*-10%,0)</f>
        <v>0</v>
      </c>
      <c r="G119" s="56">
        <f t="shared" ref="G119" si="386">IF(SUM(G116:G118)&gt;0,(SUM(G116:G118))*-10%,0)</f>
        <v>0</v>
      </c>
      <c r="H119" s="56">
        <f t="shared" ref="H119" si="387">IF(SUM(H116:H118)&gt;0,(SUM(H116:H118))*-10%,0)</f>
        <v>0</v>
      </c>
      <c r="I119" s="56">
        <f t="shared" ref="I119" si="388">IF(SUM(I116:I118)&gt;0,(SUM(I116:I118))*-10%,0)</f>
        <v>0</v>
      </c>
      <c r="J119" s="56"/>
      <c r="K119" s="56">
        <f t="shared" ref="K119" si="389">IF(SUM(K116:K118)&gt;0,(SUM(K116:K118))*-10%,0)</f>
        <v>0</v>
      </c>
      <c r="L119" s="56">
        <f t="shared" ref="L119" si="390">IF(SUM(L116:L118)&gt;0,(SUM(L116:L118))*-10%,0)</f>
        <v>0</v>
      </c>
      <c r="M119" s="56">
        <f t="shared" ref="M119" si="391">IF(SUM(M116:M118)&gt;0,(SUM(M116:M118))*-10%,0)</f>
        <v>0</v>
      </c>
      <c r="N119" s="56">
        <f t="shared" ref="N119" si="392">IF(SUM(N116:N118)&gt;0,(SUM(N116:N118))*-10%,0)</f>
        <v>0</v>
      </c>
      <c r="O119" s="56">
        <f>IF(SUM(O116:O118)&gt;0,(SUM(O116:O118))*-10%,0)</f>
        <v>0</v>
      </c>
      <c r="P119" s="56">
        <f t="shared" ref="P119" si="393">IF(SUM(P116:P118)&gt;0,(SUM(P116:P118))*-10%,0)</f>
        <v>0</v>
      </c>
      <c r="Q119" s="56">
        <f t="shared" ref="Q119" si="394">IF(SUM(Q116:Q118)&gt;0,(SUM(Q116:Q118))*-10%,0)</f>
        <v>0</v>
      </c>
      <c r="R119" s="56">
        <f t="shared" ref="R119" si="395">IF(SUM(R116:R118)&gt;0,(SUM(R116:R118))*-10%,0)</f>
        <v>0</v>
      </c>
      <c r="S119" s="56">
        <f t="shared" ref="S119" si="396">IF(SUM(S116:S118)&gt;0,(SUM(S116:S118))*-10%,0)</f>
        <v>0</v>
      </c>
      <c r="T119" s="56">
        <f t="shared" ref="T119" si="397">IF(SUM(T116:T118)&gt;0,(SUM(T116:T118))*-10%,0)</f>
        <v>0</v>
      </c>
      <c r="U119" s="56"/>
      <c r="V119" s="56">
        <f t="shared" ref="V119" si="398">IF(SUM(V116:V118)&gt;0,(SUM(V116:V118))*-10%,0)</f>
        <v>0</v>
      </c>
      <c r="W119" s="56">
        <f>IF(SUM(W116:W118)&gt;0,W115/-$B114,0)</f>
        <v>0</v>
      </c>
      <c r="X119" s="56">
        <f t="shared" ref="X119" si="399">IF(SUM(X116:X118)&gt;0,X115/-$B114,0)</f>
        <v>0</v>
      </c>
      <c r="Y119" s="56">
        <f t="shared" ref="Y119" si="400">IF(SUM(Y116:Y118)&gt;0,Y115/-$B114,0)</f>
        <v>0</v>
      </c>
      <c r="Z119" s="56">
        <f t="shared" ref="Z119" si="401">IF(SUM(Z116:Z118)&gt;0,Z115/-$B114,0)</f>
        <v>0</v>
      </c>
      <c r="AA119" s="56">
        <f t="shared" ref="AA119" si="402">IF(SUM(AA116:AA118)&gt;0,AA115/-$B114,0)</f>
        <v>0</v>
      </c>
      <c r="AB119" s="56">
        <f t="shared" ref="AB119" si="403">IF(SUM(AB116:AB118)&gt;0,AB115/-$B114,0)</f>
        <v>0</v>
      </c>
      <c r="AC119" s="56">
        <f t="shared" ref="AC119" si="404">IF(SUM(AC116:AC118)&gt;0,AC115/-$B114,0)</f>
        <v>0</v>
      </c>
      <c r="AD119" s="56">
        <f t="shared" ref="AD119" si="405">IF(SUM(AD116:AD118)&gt;0,AD115/-$B114,0)</f>
        <v>0</v>
      </c>
      <c r="AE119" s="56">
        <f t="shared" ref="AE119" si="406">IF(SUM(AE116:AE118)&gt;0,AE115/-$B114,0)</f>
        <v>0</v>
      </c>
      <c r="AF119" s="56"/>
      <c r="AG119" s="56">
        <f t="shared" ref="AG119" si="407">IF(SUM(AG116:AG118)&gt;0,AG115/-$B114,0)</f>
        <v>0</v>
      </c>
      <c r="AH119" s="56">
        <f t="shared" ref="AH119" si="408">IF(SUM(AH116:AH118)&gt;0,AH115/-$B114,0)</f>
        <v>0</v>
      </c>
      <c r="AI119" s="56">
        <f t="shared" ref="AI119" si="409">IF(SUM(AI116:AI118)&gt;0,AI115/-$B114,0)</f>
        <v>0</v>
      </c>
      <c r="AJ119" s="56">
        <f t="shared" ref="AJ119" si="410">IF(SUM(AJ116:AJ118)&gt;0,AJ115/-$B114,0)</f>
        <v>0</v>
      </c>
      <c r="AK119" s="56">
        <f t="shared" ref="AK119" si="411">IF(SUM(AK116:AK118)&gt;0,AK115/-$B114,0)</f>
        <v>0</v>
      </c>
      <c r="AL119" s="56">
        <f t="shared" ref="AL119" si="412">IF(SUM(AL116:AL118)&gt;0,AL115/-$B114,0)</f>
        <v>0</v>
      </c>
      <c r="AM119" s="56">
        <f t="shared" ref="AM119" si="413">IF(SUM(AM116:AM118)&gt;0,AM115/-$B114,0)</f>
        <v>0</v>
      </c>
      <c r="AN119" s="56">
        <f t="shared" ref="AN119" si="414">IF(SUM(AN116:AN118)&gt;0,AN115/-$B114,0)</f>
        <v>0</v>
      </c>
      <c r="AO119" s="56">
        <f t="shared" ref="AO119" si="415">IF(SUM(AO116:AO118)&gt;0,AO115/-$B114,0)</f>
        <v>0</v>
      </c>
      <c r="AP119" s="56">
        <f t="shared" ref="AP119" si="416">IF(SUM(AP116:AP118)&gt;0,AP115/-$B114,0)</f>
        <v>0</v>
      </c>
      <c r="AQ119" s="56"/>
      <c r="AR119" s="56">
        <f t="shared" ref="AR119" si="417">IF(SUM(AR116:AR118)&gt;0,AR115/-$B114,0)</f>
        <v>0</v>
      </c>
      <c r="AS119" s="56">
        <f t="shared" ref="AS119" si="418">IF(SUM(AS116:AS118)&gt;0,AS115/-$B114,0)</f>
        <v>0</v>
      </c>
      <c r="AT119" s="56">
        <f t="shared" ref="AT119" si="419">IF(SUM(AT116:AT118)&gt;0,AT115/-$B114,0)</f>
        <v>0</v>
      </c>
      <c r="AU119" s="56">
        <f t="shared" ref="AU119" si="420">IF(SUM(AU116:AU118)&gt;0,AU115/-$B114,0)</f>
        <v>0</v>
      </c>
      <c r="AV119" s="56">
        <f t="shared" ref="AV119" si="421">IF(SUM(AV116:AV118)&gt;0,AV115/-$B114,0)</f>
        <v>0</v>
      </c>
      <c r="AW119" s="56">
        <f t="shared" ref="AW119" si="422">IF(SUM(AW116:AW118)&gt;0,AW115/-$B114,0)</f>
        <v>0</v>
      </c>
      <c r="AX119" s="56">
        <f t="shared" ref="AX119" si="423">IF(SUM(AX116:AX118)&gt;0,AX115/-$B114,0)</f>
        <v>0</v>
      </c>
      <c r="AY119" s="56">
        <f t="shared" ref="AY119" si="424">IF(SUM(AY116:AY118)&gt;0,AY115/-$B114,0)</f>
        <v>0</v>
      </c>
      <c r="AZ119" s="56">
        <f t="shared" ref="AZ119" si="425">IF(SUM(AZ116:AZ118)&gt;0,AZ115/-$B114,0)</f>
        <v>0</v>
      </c>
      <c r="BA119" s="56">
        <f t="shared" ref="BA119" si="426">IF(SUM(BA116:BA118)&gt;0,BA115/-$B114,0)</f>
        <v>0</v>
      </c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</row>
    <row r="120" spans="1:93" x14ac:dyDescent="0.2">
      <c r="A120" s="39" t="s">
        <v>86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/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/>
      <c r="V120" s="56">
        <v>0</v>
      </c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</row>
    <row r="121" spans="1:93" x14ac:dyDescent="0.2">
      <c r="A121" s="39" t="s">
        <v>87</v>
      </c>
      <c r="C121" s="56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/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/>
      <c r="V121" s="56">
        <v>0</v>
      </c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</row>
    <row r="122" spans="1:93" s="40" customFormat="1" x14ac:dyDescent="0.2">
      <c r="A122" s="40" t="s">
        <v>88</v>
      </c>
      <c r="B122" s="41"/>
      <c r="C122" s="55">
        <f>SUM(C116:C121)</f>
        <v>0</v>
      </c>
      <c r="D122" s="55">
        <f t="shared" ref="D122" si="427">SUM(D116:D121)</f>
        <v>0</v>
      </c>
      <c r="E122" s="55">
        <f t="shared" ref="E122" si="428">SUM(E116:E121)</f>
        <v>0</v>
      </c>
      <c r="F122" s="55">
        <f t="shared" ref="F122" si="429">SUM(F116:F121)</f>
        <v>0</v>
      </c>
      <c r="G122" s="55">
        <f t="shared" ref="G122" si="430">SUM(G116:G121)</f>
        <v>0</v>
      </c>
      <c r="H122" s="55">
        <f t="shared" ref="H122" si="431">SUM(H116:H121)</f>
        <v>0</v>
      </c>
      <c r="I122" s="55">
        <f t="shared" ref="I122" si="432">SUM(I116:I121)</f>
        <v>0</v>
      </c>
      <c r="J122" s="55"/>
      <c r="K122" s="55">
        <f t="shared" ref="K122" si="433">SUM(K116:K121)</f>
        <v>0</v>
      </c>
      <c r="L122" s="55">
        <f t="shared" ref="L122" si="434">SUM(L116:L121)</f>
        <v>0</v>
      </c>
      <c r="M122" s="55">
        <f t="shared" ref="M122" si="435">SUM(M116:M121)</f>
        <v>0</v>
      </c>
      <c r="N122" s="55">
        <f t="shared" ref="N122" si="436">SUM(N116:N121)</f>
        <v>0</v>
      </c>
      <c r="O122" s="55">
        <f t="shared" ref="O122" si="437">SUM(O116:O121)</f>
        <v>0</v>
      </c>
      <c r="P122" s="55">
        <f t="shared" ref="P122" si="438">SUM(P116:P121)</f>
        <v>0</v>
      </c>
      <c r="Q122" s="55">
        <f t="shared" ref="Q122" si="439">SUM(Q116:Q121)</f>
        <v>0</v>
      </c>
      <c r="R122" s="55">
        <f t="shared" ref="R122" si="440">SUM(R116:R121)</f>
        <v>0</v>
      </c>
      <c r="S122" s="55">
        <f t="shared" ref="S122" si="441">SUM(S116:S121)</f>
        <v>0</v>
      </c>
      <c r="T122" s="55">
        <f t="shared" ref="T122" si="442">SUM(T116:T121)</f>
        <v>0</v>
      </c>
      <c r="U122" s="55"/>
      <c r="V122" s="55">
        <f t="shared" ref="V122" si="443">SUM(V116:V121)</f>
        <v>0</v>
      </c>
      <c r="W122" s="55">
        <f t="shared" ref="W122" si="444">SUM(W116:W121)</f>
        <v>0</v>
      </c>
      <c r="X122" s="55">
        <f t="shared" ref="X122" si="445">SUM(X116:X121)</f>
        <v>0</v>
      </c>
      <c r="Y122" s="55">
        <f t="shared" ref="Y122" si="446">SUM(Y116:Y121)</f>
        <v>0</v>
      </c>
      <c r="Z122" s="55">
        <f t="shared" ref="Z122" si="447">SUM(Z116:Z121)</f>
        <v>0</v>
      </c>
      <c r="AA122" s="55">
        <f t="shared" ref="AA122" si="448">SUM(AA116:AA121)</f>
        <v>0</v>
      </c>
      <c r="AB122" s="55">
        <f t="shared" ref="AB122" si="449">SUM(AB116:AB121)</f>
        <v>0</v>
      </c>
      <c r="AC122" s="55">
        <f t="shared" ref="AC122" si="450">SUM(AC116:AC121)</f>
        <v>0</v>
      </c>
      <c r="AD122" s="55">
        <f t="shared" ref="AD122" si="451">SUM(AD116:AD121)</f>
        <v>0</v>
      </c>
      <c r="AE122" s="55">
        <f t="shared" ref="AE122" si="452">SUM(AE116:AE121)</f>
        <v>0</v>
      </c>
      <c r="AF122" s="55"/>
      <c r="AG122" s="55">
        <f t="shared" ref="AG122" si="453">SUM(AG116:AG121)</f>
        <v>0</v>
      </c>
      <c r="AH122" s="55">
        <f t="shared" ref="AH122" si="454">SUM(AH116:AH121)</f>
        <v>0</v>
      </c>
      <c r="AI122" s="55">
        <f t="shared" ref="AI122" si="455">SUM(AI116:AI121)</f>
        <v>0</v>
      </c>
      <c r="AJ122" s="55">
        <f t="shared" ref="AJ122" si="456">SUM(AJ116:AJ121)</f>
        <v>0</v>
      </c>
      <c r="AK122" s="55">
        <f t="shared" ref="AK122" si="457">SUM(AK116:AK121)</f>
        <v>0</v>
      </c>
      <c r="AL122" s="55">
        <f t="shared" ref="AL122" si="458">SUM(AL116:AL121)</f>
        <v>0</v>
      </c>
      <c r="AM122" s="55">
        <f t="shared" ref="AM122" si="459">SUM(AM116:AM121)</f>
        <v>0</v>
      </c>
      <c r="AN122" s="55">
        <f t="shared" ref="AN122" si="460">SUM(AN116:AN121)</f>
        <v>0</v>
      </c>
      <c r="AO122" s="55">
        <f t="shared" ref="AO122" si="461">SUM(AO116:AO121)</f>
        <v>0</v>
      </c>
      <c r="AP122" s="55">
        <f t="shared" ref="AP122" si="462">SUM(AP116:AP121)</f>
        <v>0</v>
      </c>
      <c r="AQ122" s="55"/>
      <c r="AR122" s="55">
        <f t="shared" ref="AR122" si="463">SUM(AR116:AR121)</f>
        <v>0</v>
      </c>
      <c r="AS122" s="55">
        <f t="shared" ref="AS122" si="464">SUM(AS116:AS121)</f>
        <v>0</v>
      </c>
      <c r="AT122" s="55">
        <f t="shared" ref="AT122" si="465">SUM(AT116:AT121)</f>
        <v>0</v>
      </c>
      <c r="AU122" s="55">
        <f t="shared" ref="AU122" si="466">SUM(AU116:AU121)</f>
        <v>0</v>
      </c>
      <c r="AV122" s="55">
        <f t="shared" ref="AV122" si="467">SUM(AV116:AV121)</f>
        <v>0</v>
      </c>
      <c r="AW122" s="55">
        <f t="shared" ref="AW122" si="468">SUM(AW116:AW121)</f>
        <v>0</v>
      </c>
      <c r="AX122" s="55">
        <f t="shared" ref="AX122" si="469">SUM(AX116:AX121)</f>
        <v>0</v>
      </c>
      <c r="AY122" s="55">
        <f t="shared" ref="AY122" si="470">SUM(AY116:AY121)</f>
        <v>0</v>
      </c>
      <c r="AZ122" s="55">
        <f t="shared" ref="AZ122" si="471">SUM(AZ116:AZ121)</f>
        <v>0</v>
      </c>
      <c r="BA122" s="55">
        <f t="shared" ref="BA122" si="472">SUM(BA116:BA121)</f>
        <v>0</v>
      </c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</row>
    <row r="123" spans="1:93" x14ac:dyDescent="0.2">
      <c r="A123" s="39" t="s">
        <v>97</v>
      </c>
      <c r="C123" s="56">
        <f>C115+C117-C118</f>
        <v>0</v>
      </c>
      <c r="D123" s="56">
        <f t="shared" ref="D123:BA123" si="473">D115+D117-D118</f>
        <v>0</v>
      </c>
      <c r="E123" s="56">
        <f t="shared" si="473"/>
        <v>0</v>
      </c>
      <c r="F123" s="56">
        <f t="shared" si="473"/>
        <v>0</v>
      </c>
      <c r="G123" s="56">
        <f t="shared" si="473"/>
        <v>0</v>
      </c>
      <c r="H123" s="56">
        <f t="shared" si="473"/>
        <v>0</v>
      </c>
      <c r="I123" s="56">
        <f t="shared" si="473"/>
        <v>0</v>
      </c>
      <c r="J123" s="56"/>
      <c r="K123" s="56">
        <f t="shared" si="473"/>
        <v>0</v>
      </c>
      <c r="L123" s="56">
        <f t="shared" si="473"/>
        <v>0</v>
      </c>
      <c r="M123" s="56">
        <f t="shared" si="473"/>
        <v>0</v>
      </c>
      <c r="N123" s="56">
        <f t="shared" si="473"/>
        <v>0</v>
      </c>
      <c r="O123" s="56">
        <f t="shared" si="473"/>
        <v>0</v>
      </c>
      <c r="P123" s="56">
        <f t="shared" si="473"/>
        <v>0</v>
      </c>
      <c r="Q123" s="56">
        <f t="shared" si="473"/>
        <v>0</v>
      </c>
      <c r="R123" s="56">
        <f t="shared" si="473"/>
        <v>0</v>
      </c>
      <c r="S123" s="56">
        <f t="shared" si="473"/>
        <v>0</v>
      </c>
      <c r="T123" s="56">
        <f t="shared" si="473"/>
        <v>0</v>
      </c>
      <c r="U123" s="56"/>
      <c r="V123" s="56">
        <f t="shared" si="473"/>
        <v>0</v>
      </c>
      <c r="W123" s="56">
        <f t="shared" si="473"/>
        <v>0</v>
      </c>
      <c r="X123" s="56">
        <f t="shared" si="473"/>
        <v>0</v>
      </c>
      <c r="Y123" s="56">
        <f t="shared" si="473"/>
        <v>0</v>
      </c>
      <c r="Z123" s="56">
        <f t="shared" si="473"/>
        <v>0</v>
      </c>
      <c r="AA123" s="56">
        <f t="shared" si="473"/>
        <v>0</v>
      </c>
      <c r="AB123" s="56">
        <f t="shared" si="473"/>
        <v>0</v>
      </c>
      <c r="AC123" s="56">
        <f t="shared" si="473"/>
        <v>0</v>
      </c>
      <c r="AD123" s="56">
        <f t="shared" si="473"/>
        <v>0</v>
      </c>
      <c r="AE123" s="56">
        <f t="shared" si="473"/>
        <v>0</v>
      </c>
      <c r="AF123" s="56"/>
      <c r="AG123" s="56">
        <f t="shared" si="473"/>
        <v>0</v>
      </c>
      <c r="AH123" s="56">
        <f t="shared" si="473"/>
        <v>0</v>
      </c>
      <c r="AI123" s="56">
        <f t="shared" si="473"/>
        <v>0</v>
      </c>
      <c r="AJ123" s="56">
        <f t="shared" si="473"/>
        <v>0</v>
      </c>
      <c r="AK123" s="56">
        <f t="shared" si="473"/>
        <v>0</v>
      </c>
      <c r="AL123" s="56">
        <f t="shared" si="473"/>
        <v>0</v>
      </c>
      <c r="AM123" s="56">
        <f t="shared" si="473"/>
        <v>0</v>
      </c>
      <c r="AN123" s="56">
        <f t="shared" si="473"/>
        <v>0</v>
      </c>
      <c r="AO123" s="56">
        <f t="shared" si="473"/>
        <v>0</v>
      </c>
      <c r="AP123" s="56">
        <f t="shared" si="473"/>
        <v>0</v>
      </c>
      <c r="AQ123" s="56"/>
      <c r="AR123" s="56">
        <f t="shared" si="473"/>
        <v>0</v>
      </c>
      <c r="AS123" s="56">
        <f t="shared" si="473"/>
        <v>0</v>
      </c>
      <c r="AT123" s="56">
        <f t="shared" si="473"/>
        <v>0</v>
      </c>
      <c r="AU123" s="56">
        <f t="shared" si="473"/>
        <v>0</v>
      </c>
      <c r="AV123" s="56">
        <f t="shared" si="473"/>
        <v>0</v>
      </c>
      <c r="AW123" s="56">
        <f t="shared" si="473"/>
        <v>0</v>
      </c>
      <c r="AX123" s="56">
        <f t="shared" si="473"/>
        <v>0</v>
      </c>
      <c r="AY123" s="56">
        <f t="shared" si="473"/>
        <v>0</v>
      </c>
      <c r="AZ123" s="56">
        <f t="shared" si="473"/>
        <v>0</v>
      </c>
      <c r="BA123" s="56">
        <f t="shared" si="473"/>
        <v>0</v>
      </c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</row>
    <row r="124" spans="1:93" x14ac:dyDescent="0.2"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</row>
    <row r="125" spans="1:93" x14ac:dyDescent="0.2"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</row>
    <row r="126" spans="1:93" x14ac:dyDescent="0.2">
      <c r="A126" s="59" t="s">
        <v>66</v>
      </c>
      <c r="B126" s="63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</row>
    <row r="127" spans="1:93" x14ac:dyDescent="0.2">
      <c r="A127" s="39" t="s">
        <v>100</v>
      </c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</row>
    <row r="128" spans="1:93" x14ac:dyDescent="0.2">
      <c r="A128" s="39" t="s">
        <v>102</v>
      </c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64"/>
      <c r="S128" s="56"/>
      <c r="T128" s="56"/>
      <c r="U128" s="56"/>
      <c r="V128" s="56"/>
      <c r="W128" s="56"/>
      <c r="X128" s="56"/>
      <c r="Y128" s="64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</row>
    <row r="129" spans="1:93" x14ac:dyDescent="0.2">
      <c r="A129" s="39" t="s">
        <v>68</v>
      </c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64"/>
      <c r="S129" s="56"/>
      <c r="T129" s="56"/>
      <c r="U129" s="56"/>
      <c r="V129" s="56"/>
      <c r="W129" s="56"/>
      <c r="X129" s="56"/>
      <c r="Y129" s="64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</row>
    <row r="130" spans="1:93" x14ac:dyDescent="0.2">
      <c r="A130" s="39" t="s">
        <v>95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</row>
    <row r="131" spans="1:93" x14ac:dyDescent="0.2">
      <c r="A131" s="39" t="s">
        <v>92</v>
      </c>
      <c r="B131" s="62" t="str">
        <f>IF(B130="","",VLOOKUP(B130,'Drop Down'!$A$2:$B$9,2,FALSE))</f>
        <v/>
      </c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</row>
    <row r="132" spans="1:93" x14ac:dyDescent="0.2">
      <c r="A132" s="39" t="s">
        <v>54</v>
      </c>
      <c r="B132" s="62" t="str">
        <f>IF(B130="","",VLOOKUP(B130,'Drop Down'!$A$2:$C$9,3,FALSE))</f>
        <v/>
      </c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</row>
    <row r="133" spans="1:93" x14ac:dyDescent="0.2">
      <c r="A133" s="39" t="s">
        <v>96</v>
      </c>
      <c r="C133" s="56">
        <v>0</v>
      </c>
      <c r="D133" s="56">
        <f>C141</f>
        <v>0</v>
      </c>
      <c r="E133" s="56">
        <f t="shared" ref="E133:BA133" si="474">D141</f>
        <v>0</v>
      </c>
      <c r="F133" s="56">
        <f t="shared" si="474"/>
        <v>0</v>
      </c>
      <c r="G133" s="56">
        <f t="shared" si="474"/>
        <v>0</v>
      </c>
      <c r="H133" s="56">
        <f t="shared" si="474"/>
        <v>0</v>
      </c>
      <c r="I133" s="56">
        <f t="shared" si="474"/>
        <v>0</v>
      </c>
      <c r="J133" s="56"/>
      <c r="K133" s="56">
        <f>I141</f>
        <v>0</v>
      </c>
      <c r="L133" s="56">
        <f t="shared" si="474"/>
        <v>0</v>
      </c>
      <c r="M133" s="56">
        <f t="shared" si="474"/>
        <v>0</v>
      </c>
      <c r="N133" s="56">
        <f t="shared" si="474"/>
        <v>0</v>
      </c>
      <c r="O133" s="56">
        <f t="shared" si="474"/>
        <v>0</v>
      </c>
      <c r="P133" s="56">
        <f t="shared" si="474"/>
        <v>0</v>
      </c>
      <c r="Q133" s="56">
        <f t="shared" si="474"/>
        <v>0</v>
      </c>
      <c r="R133" s="56">
        <f t="shared" si="474"/>
        <v>0</v>
      </c>
      <c r="S133" s="56">
        <f t="shared" si="474"/>
        <v>0</v>
      </c>
      <c r="T133" s="56">
        <f t="shared" si="474"/>
        <v>0</v>
      </c>
      <c r="U133" s="56"/>
      <c r="V133" s="56">
        <f>T141</f>
        <v>0</v>
      </c>
      <c r="W133" s="56">
        <f t="shared" si="474"/>
        <v>0</v>
      </c>
      <c r="X133" s="56">
        <f t="shared" si="474"/>
        <v>0</v>
      </c>
      <c r="Y133" s="56">
        <f t="shared" si="474"/>
        <v>0</v>
      </c>
      <c r="Z133" s="56">
        <f t="shared" si="474"/>
        <v>0</v>
      </c>
      <c r="AA133" s="56">
        <f t="shared" si="474"/>
        <v>0</v>
      </c>
      <c r="AB133" s="56">
        <f t="shared" si="474"/>
        <v>0</v>
      </c>
      <c r="AC133" s="56">
        <f t="shared" si="474"/>
        <v>0</v>
      </c>
      <c r="AD133" s="56">
        <f t="shared" si="474"/>
        <v>0</v>
      </c>
      <c r="AE133" s="56">
        <f t="shared" si="474"/>
        <v>0</v>
      </c>
      <c r="AF133" s="56"/>
      <c r="AG133" s="56">
        <f>AE141</f>
        <v>0</v>
      </c>
      <c r="AH133" s="56">
        <f t="shared" si="474"/>
        <v>0</v>
      </c>
      <c r="AI133" s="56">
        <f t="shared" si="474"/>
        <v>0</v>
      </c>
      <c r="AJ133" s="56">
        <f t="shared" si="474"/>
        <v>0</v>
      </c>
      <c r="AK133" s="56">
        <f t="shared" si="474"/>
        <v>0</v>
      </c>
      <c r="AL133" s="56">
        <f t="shared" si="474"/>
        <v>0</v>
      </c>
      <c r="AM133" s="56">
        <f t="shared" si="474"/>
        <v>0</v>
      </c>
      <c r="AN133" s="56">
        <f t="shared" si="474"/>
        <v>0</v>
      </c>
      <c r="AO133" s="56">
        <f t="shared" si="474"/>
        <v>0</v>
      </c>
      <c r="AP133" s="56">
        <f t="shared" si="474"/>
        <v>0</v>
      </c>
      <c r="AQ133" s="56"/>
      <c r="AR133" s="56">
        <f>AP141</f>
        <v>0</v>
      </c>
      <c r="AS133" s="56">
        <f t="shared" si="474"/>
        <v>0</v>
      </c>
      <c r="AT133" s="56">
        <f t="shared" si="474"/>
        <v>0</v>
      </c>
      <c r="AU133" s="56">
        <f t="shared" si="474"/>
        <v>0</v>
      </c>
      <c r="AV133" s="56">
        <f t="shared" si="474"/>
        <v>0</v>
      </c>
      <c r="AW133" s="56">
        <f t="shared" si="474"/>
        <v>0</v>
      </c>
      <c r="AX133" s="56">
        <f t="shared" si="474"/>
        <v>0</v>
      </c>
      <c r="AY133" s="56">
        <f t="shared" si="474"/>
        <v>0</v>
      </c>
      <c r="AZ133" s="56">
        <f t="shared" si="474"/>
        <v>0</v>
      </c>
      <c r="BA133" s="56">
        <f t="shared" si="474"/>
        <v>0</v>
      </c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</row>
    <row r="134" spans="1:93" s="40" customFormat="1" x14ac:dyDescent="0.2">
      <c r="A134" s="40" t="s">
        <v>84</v>
      </c>
      <c r="B134" s="41"/>
      <c r="C134" s="55">
        <v>0</v>
      </c>
      <c r="D134" s="55">
        <f t="shared" ref="D134:I134" si="475">C140</f>
        <v>0</v>
      </c>
      <c r="E134" s="55">
        <f t="shared" si="475"/>
        <v>0</v>
      </c>
      <c r="F134" s="55">
        <f t="shared" si="475"/>
        <v>0</v>
      </c>
      <c r="G134" s="55">
        <f t="shared" si="475"/>
        <v>0</v>
      </c>
      <c r="H134" s="55">
        <f t="shared" si="475"/>
        <v>0</v>
      </c>
      <c r="I134" s="55">
        <f t="shared" si="475"/>
        <v>0</v>
      </c>
      <c r="J134" s="55"/>
      <c r="K134" s="55">
        <f>I140</f>
        <v>0</v>
      </c>
      <c r="L134" s="55">
        <f t="shared" ref="L134:T134" si="476">K140</f>
        <v>0</v>
      </c>
      <c r="M134" s="55">
        <f t="shared" si="476"/>
        <v>0</v>
      </c>
      <c r="N134" s="55">
        <f t="shared" si="476"/>
        <v>0</v>
      </c>
      <c r="O134" s="55">
        <f t="shared" si="476"/>
        <v>0</v>
      </c>
      <c r="P134" s="55">
        <f t="shared" si="476"/>
        <v>0</v>
      </c>
      <c r="Q134" s="55">
        <f t="shared" si="476"/>
        <v>0</v>
      </c>
      <c r="R134" s="55">
        <f t="shared" si="476"/>
        <v>0</v>
      </c>
      <c r="S134" s="55">
        <f t="shared" si="476"/>
        <v>0</v>
      </c>
      <c r="T134" s="55">
        <f t="shared" si="476"/>
        <v>0</v>
      </c>
      <c r="U134" s="55"/>
      <c r="V134" s="55">
        <f>T140</f>
        <v>0</v>
      </c>
      <c r="W134" s="55">
        <f t="shared" ref="W134:AE134" si="477">V140</f>
        <v>0</v>
      </c>
      <c r="X134" s="55">
        <f t="shared" si="477"/>
        <v>0</v>
      </c>
      <c r="Y134" s="55">
        <f t="shared" si="477"/>
        <v>0</v>
      </c>
      <c r="Z134" s="55">
        <f t="shared" si="477"/>
        <v>0</v>
      </c>
      <c r="AA134" s="55">
        <f t="shared" si="477"/>
        <v>0</v>
      </c>
      <c r="AB134" s="55">
        <f t="shared" si="477"/>
        <v>0</v>
      </c>
      <c r="AC134" s="55">
        <f t="shared" si="477"/>
        <v>0</v>
      </c>
      <c r="AD134" s="55">
        <f t="shared" si="477"/>
        <v>0</v>
      </c>
      <c r="AE134" s="55">
        <f t="shared" si="477"/>
        <v>0</v>
      </c>
      <c r="AF134" s="55"/>
      <c r="AG134" s="55">
        <f>AE140</f>
        <v>0</v>
      </c>
      <c r="AH134" s="55">
        <f t="shared" ref="AH134:AP134" si="478">AG140</f>
        <v>0</v>
      </c>
      <c r="AI134" s="55">
        <f t="shared" si="478"/>
        <v>0</v>
      </c>
      <c r="AJ134" s="55">
        <f t="shared" si="478"/>
        <v>0</v>
      </c>
      <c r="AK134" s="55">
        <f t="shared" si="478"/>
        <v>0</v>
      </c>
      <c r="AL134" s="55">
        <f t="shared" si="478"/>
        <v>0</v>
      </c>
      <c r="AM134" s="55">
        <f t="shared" si="478"/>
        <v>0</v>
      </c>
      <c r="AN134" s="55">
        <f t="shared" si="478"/>
        <v>0</v>
      </c>
      <c r="AO134" s="55">
        <f t="shared" si="478"/>
        <v>0</v>
      </c>
      <c r="AP134" s="55">
        <f t="shared" si="478"/>
        <v>0</v>
      </c>
      <c r="AQ134" s="55"/>
      <c r="AR134" s="55">
        <f>AP140</f>
        <v>0</v>
      </c>
      <c r="AS134" s="55">
        <f t="shared" ref="AS134:BA134" si="479">AR140</f>
        <v>0</v>
      </c>
      <c r="AT134" s="55">
        <f t="shared" si="479"/>
        <v>0</v>
      </c>
      <c r="AU134" s="55">
        <f t="shared" si="479"/>
        <v>0</v>
      </c>
      <c r="AV134" s="55">
        <f t="shared" si="479"/>
        <v>0</v>
      </c>
      <c r="AW134" s="55">
        <f t="shared" si="479"/>
        <v>0</v>
      </c>
      <c r="AX134" s="55">
        <f t="shared" si="479"/>
        <v>0</v>
      </c>
      <c r="AY134" s="55">
        <f t="shared" si="479"/>
        <v>0</v>
      </c>
      <c r="AZ134" s="55">
        <f t="shared" si="479"/>
        <v>0</v>
      </c>
      <c r="BA134" s="55">
        <f t="shared" si="479"/>
        <v>0</v>
      </c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</row>
    <row r="135" spans="1:93" x14ac:dyDescent="0.2">
      <c r="A135" s="39" t="s">
        <v>82</v>
      </c>
      <c r="C135" s="56">
        <v>0</v>
      </c>
      <c r="D135" s="56">
        <v>0</v>
      </c>
      <c r="E135" s="56">
        <v>0</v>
      </c>
      <c r="F135" s="56">
        <v>0</v>
      </c>
      <c r="G135" s="56">
        <v>0</v>
      </c>
      <c r="H135" s="56">
        <v>0</v>
      </c>
      <c r="I135" s="56">
        <v>0</v>
      </c>
      <c r="J135" s="56"/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/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/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/>
      <c r="AR135" s="56">
        <v>0</v>
      </c>
      <c r="AS135" s="56">
        <v>0</v>
      </c>
      <c r="AT135" s="56">
        <v>0</v>
      </c>
      <c r="AU135" s="56">
        <v>0</v>
      </c>
      <c r="AV135" s="56">
        <v>0</v>
      </c>
      <c r="AW135" s="56">
        <v>0</v>
      </c>
      <c r="AX135" s="56">
        <v>0</v>
      </c>
      <c r="AY135" s="56">
        <v>0</v>
      </c>
      <c r="AZ135" s="56">
        <v>0</v>
      </c>
      <c r="BA135" s="56">
        <v>0</v>
      </c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</row>
    <row r="136" spans="1:93" x14ac:dyDescent="0.2">
      <c r="A136" s="39" t="s">
        <v>83</v>
      </c>
      <c r="C136" s="56">
        <v>0</v>
      </c>
      <c r="D136" s="56">
        <v>0</v>
      </c>
      <c r="E136" s="56">
        <v>0</v>
      </c>
      <c r="F136" s="56">
        <v>0</v>
      </c>
      <c r="G136" s="56">
        <v>0</v>
      </c>
      <c r="H136" s="56">
        <v>0</v>
      </c>
      <c r="I136" s="56">
        <v>0</v>
      </c>
      <c r="J136" s="56"/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/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/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56"/>
      <c r="AR136" s="56">
        <v>0</v>
      </c>
      <c r="AS136" s="56">
        <v>0</v>
      </c>
      <c r="AT136" s="56">
        <v>0</v>
      </c>
      <c r="AU136" s="56">
        <v>0</v>
      </c>
      <c r="AV136" s="56">
        <v>0</v>
      </c>
      <c r="AW136" s="56">
        <v>0</v>
      </c>
      <c r="AX136" s="56">
        <v>0</v>
      </c>
      <c r="AY136" s="56">
        <v>0</v>
      </c>
      <c r="AZ136" s="56">
        <v>0</v>
      </c>
      <c r="BA136" s="56">
        <v>0</v>
      </c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</row>
    <row r="137" spans="1:93" x14ac:dyDescent="0.2">
      <c r="A137" s="39" t="s">
        <v>85</v>
      </c>
      <c r="C137" s="56">
        <f>IF(SUM(C134:C136)&gt;0,(SUM(C134:C136))*-10%,0)</f>
        <v>0</v>
      </c>
      <c r="D137" s="56">
        <f t="shared" ref="D137" si="480">IF(SUM(D134:D136)&gt;0,(SUM(D134:D136))*-10%,0)</f>
        <v>0</v>
      </c>
      <c r="E137" s="56">
        <f t="shared" ref="E137" si="481">IF(SUM(E134:E136)&gt;0,(SUM(E134:E136))*-10%,0)</f>
        <v>0</v>
      </c>
      <c r="F137" s="56">
        <f t="shared" ref="F137" si="482">IF(SUM(F134:F136)&gt;0,(SUM(F134:F136))*-10%,0)</f>
        <v>0</v>
      </c>
      <c r="G137" s="56">
        <f t="shared" ref="G137" si="483">IF(SUM(G134:G136)&gt;0,(SUM(G134:G136))*-10%,0)</f>
        <v>0</v>
      </c>
      <c r="H137" s="56">
        <f t="shared" ref="H137" si="484">IF(SUM(H134:H136)&gt;0,(SUM(H134:H136))*-10%,0)</f>
        <v>0</v>
      </c>
      <c r="I137" s="56">
        <f t="shared" ref="I137" si="485">IF(SUM(I134:I136)&gt;0,(SUM(I134:I136))*-10%,0)</f>
        <v>0</v>
      </c>
      <c r="J137" s="56"/>
      <c r="K137" s="56">
        <f t="shared" ref="K137" si="486">IF(SUM(K134:K136)&gt;0,(SUM(K134:K136))*-10%,0)</f>
        <v>0</v>
      </c>
      <c r="L137" s="56">
        <f t="shared" ref="L137" si="487">IF(SUM(L134:L136)&gt;0,(SUM(L134:L136))*-10%,0)</f>
        <v>0</v>
      </c>
      <c r="M137" s="56">
        <f t="shared" ref="M137" si="488">IF(SUM(M134:M136)&gt;0,(SUM(M134:M136))*-10%,0)</f>
        <v>0</v>
      </c>
      <c r="N137" s="56">
        <f t="shared" ref="N137" si="489">IF(SUM(N134:N136)&gt;0,(SUM(N134:N136))*-10%,0)</f>
        <v>0</v>
      </c>
      <c r="O137" s="56">
        <f>IF(SUM(O134:O136)&gt;0,(SUM(O134:O136))*-10%,0)</f>
        <v>0</v>
      </c>
      <c r="P137" s="56">
        <f t="shared" ref="P137" si="490">IF(SUM(P134:P136)&gt;0,(SUM(P134:P136))*-10%,0)</f>
        <v>0</v>
      </c>
      <c r="Q137" s="56">
        <f t="shared" ref="Q137" si="491">IF(SUM(Q134:Q136)&gt;0,(SUM(Q134:Q136))*-10%,0)</f>
        <v>0</v>
      </c>
      <c r="R137" s="56">
        <f t="shared" ref="R137" si="492">IF(SUM(R134:R136)&gt;0,(SUM(R134:R136))*-10%,0)</f>
        <v>0</v>
      </c>
      <c r="S137" s="56">
        <f t="shared" ref="S137" si="493">IF(SUM(S134:S136)&gt;0,(SUM(S134:S136))*-10%,0)</f>
        <v>0</v>
      </c>
      <c r="T137" s="56">
        <f t="shared" ref="T137" si="494">IF(SUM(T134:T136)&gt;0,(SUM(T134:T136))*-10%,0)</f>
        <v>0</v>
      </c>
      <c r="U137" s="56"/>
      <c r="V137" s="56">
        <f t="shared" ref="V137" si="495">IF(SUM(V134:V136)&gt;0,(SUM(V134:V136))*-10%,0)</f>
        <v>0</v>
      </c>
      <c r="W137" s="56">
        <f>IF(SUM(W134:W136)&gt;0,W133/-$B132,0)</f>
        <v>0</v>
      </c>
      <c r="X137" s="56">
        <f t="shared" ref="X137" si="496">IF(SUM(X134:X136)&gt;0,X133/-$B132,0)</f>
        <v>0</v>
      </c>
      <c r="Y137" s="56">
        <f t="shared" ref="Y137" si="497">IF(SUM(Y134:Y136)&gt;0,Y133/-$B132,0)</f>
        <v>0</v>
      </c>
      <c r="Z137" s="56">
        <f t="shared" ref="Z137" si="498">IF(SUM(Z134:Z136)&gt;0,Z133/-$B132,0)</f>
        <v>0</v>
      </c>
      <c r="AA137" s="56">
        <f t="shared" ref="AA137" si="499">IF(SUM(AA134:AA136)&gt;0,AA133/-$B132,0)</f>
        <v>0</v>
      </c>
      <c r="AB137" s="56">
        <f t="shared" ref="AB137" si="500">IF(SUM(AB134:AB136)&gt;0,AB133/-$B132,0)</f>
        <v>0</v>
      </c>
      <c r="AC137" s="56">
        <f t="shared" ref="AC137" si="501">IF(SUM(AC134:AC136)&gt;0,AC133/-$B132,0)</f>
        <v>0</v>
      </c>
      <c r="AD137" s="56">
        <f t="shared" ref="AD137" si="502">IF(SUM(AD134:AD136)&gt;0,AD133/-$B132,0)</f>
        <v>0</v>
      </c>
      <c r="AE137" s="56">
        <f t="shared" ref="AE137" si="503">IF(SUM(AE134:AE136)&gt;0,AE133/-$B132,0)</f>
        <v>0</v>
      </c>
      <c r="AF137" s="56"/>
      <c r="AG137" s="56">
        <f t="shared" ref="AG137" si="504">IF(SUM(AG134:AG136)&gt;0,AG133/-$B132,0)</f>
        <v>0</v>
      </c>
      <c r="AH137" s="56">
        <f t="shared" ref="AH137" si="505">IF(SUM(AH134:AH136)&gt;0,AH133/-$B132,0)</f>
        <v>0</v>
      </c>
      <c r="AI137" s="56">
        <f t="shared" ref="AI137" si="506">IF(SUM(AI134:AI136)&gt;0,AI133/-$B132,0)</f>
        <v>0</v>
      </c>
      <c r="AJ137" s="56">
        <f t="shared" ref="AJ137" si="507">IF(SUM(AJ134:AJ136)&gt;0,AJ133/-$B132,0)</f>
        <v>0</v>
      </c>
      <c r="AK137" s="56">
        <f t="shared" ref="AK137" si="508">IF(SUM(AK134:AK136)&gt;0,AK133/-$B132,0)</f>
        <v>0</v>
      </c>
      <c r="AL137" s="56">
        <f t="shared" ref="AL137" si="509">IF(SUM(AL134:AL136)&gt;0,AL133/-$B132,0)</f>
        <v>0</v>
      </c>
      <c r="AM137" s="56">
        <f t="shared" ref="AM137" si="510">IF(SUM(AM134:AM136)&gt;0,AM133/-$B132,0)</f>
        <v>0</v>
      </c>
      <c r="AN137" s="56">
        <f t="shared" ref="AN137" si="511">IF(SUM(AN134:AN136)&gt;0,AN133/-$B132,0)</f>
        <v>0</v>
      </c>
      <c r="AO137" s="56">
        <f t="shared" ref="AO137" si="512">IF(SUM(AO134:AO136)&gt;0,AO133/-$B132,0)</f>
        <v>0</v>
      </c>
      <c r="AP137" s="56">
        <f t="shared" ref="AP137" si="513">IF(SUM(AP134:AP136)&gt;0,AP133/-$B132,0)</f>
        <v>0</v>
      </c>
      <c r="AQ137" s="56"/>
      <c r="AR137" s="56">
        <f t="shared" ref="AR137" si="514">IF(SUM(AR134:AR136)&gt;0,AR133/-$B132,0)</f>
        <v>0</v>
      </c>
      <c r="AS137" s="56">
        <f t="shared" ref="AS137" si="515">IF(SUM(AS134:AS136)&gt;0,AS133/-$B132,0)</f>
        <v>0</v>
      </c>
      <c r="AT137" s="56">
        <f t="shared" ref="AT137" si="516">IF(SUM(AT134:AT136)&gt;0,AT133/-$B132,0)</f>
        <v>0</v>
      </c>
      <c r="AU137" s="56">
        <f t="shared" ref="AU137" si="517">IF(SUM(AU134:AU136)&gt;0,AU133/-$B132,0)</f>
        <v>0</v>
      </c>
      <c r="AV137" s="56">
        <f t="shared" ref="AV137" si="518">IF(SUM(AV134:AV136)&gt;0,AV133/-$B132,0)</f>
        <v>0</v>
      </c>
      <c r="AW137" s="56">
        <f t="shared" ref="AW137" si="519">IF(SUM(AW134:AW136)&gt;0,AW133/-$B132,0)</f>
        <v>0</v>
      </c>
      <c r="AX137" s="56">
        <f t="shared" ref="AX137" si="520">IF(SUM(AX134:AX136)&gt;0,AX133/-$B132,0)</f>
        <v>0</v>
      </c>
      <c r="AY137" s="56">
        <f t="shared" ref="AY137" si="521">IF(SUM(AY134:AY136)&gt;0,AY133/-$B132,0)</f>
        <v>0</v>
      </c>
      <c r="AZ137" s="56">
        <f t="shared" ref="AZ137" si="522">IF(SUM(AZ134:AZ136)&gt;0,AZ133/-$B132,0)</f>
        <v>0</v>
      </c>
      <c r="BA137" s="56">
        <f t="shared" ref="BA137" si="523">IF(SUM(BA134:BA136)&gt;0,BA133/-$B132,0)</f>
        <v>0</v>
      </c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</row>
    <row r="138" spans="1:93" x14ac:dyDescent="0.2">
      <c r="A138" s="39" t="s">
        <v>86</v>
      </c>
      <c r="C138" s="56">
        <v>0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/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/>
      <c r="V138" s="56">
        <v>0</v>
      </c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</row>
    <row r="139" spans="1:93" x14ac:dyDescent="0.2">
      <c r="A139" s="39" t="s">
        <v>87</v>
      </c>
      <c r="C139" s="56">
        <v>0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/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/>
      <c r="V139" s="56">
        <v>0</v>
      </c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</row>
    <row r="140" spans="1:93" s="40" customFormat="1" x14ac:dyDescent="0.2">
      <c r="A140" s="40" t="s">
        <v>88</v>
      </c>
      <c r="B140" s="41"/>
      <c r="C140" s="55">
        <f>SUM(C134:C139)</f>
        <v>0</v>
      </c>
      <c r="D140" s="55">
        <f t="shared" ref="D140" si="524">SUM(D134:D139)</f>
        <v>0</v>
      </c>
      <c r="E140" s="55">
        <f t="shared" ref="E140" si="525">SUM(E134:E139)</f>
        <v>0</v>
      </c>
      <c r="F140" s="55">
        <f t="shared" ref="F140" si="526">SUM(F134:F139)</f>
        <v>0</v>
      </c>
      <c r="G140" s="55">
        <f t="shared" ref="G140" si="527">SUM(G134:G139)</f>
        <v>0</v>
      </c>
      <c r="H140" s="55">
        <f t="shared" ref="H140" si="528">SUM(H134:H139)</f>
        <v>0</v>
      </c>
      <c r="I140" s="55">
        <f t="shared" ref="I140" si="529">SUM(I134:I139)</f>
        <v>0</v>
      </c>
      <c r="J140" s="55"/>
      <c r="K140" s="55">
        <f t="shared" ref="K140" si="530">SUM(K134:K139)</f>
        <v>0</v>
      </c>
      <c r="L140" s="55">
        <f t="shared" ref="L140" si="531">SUM(L134:L139)</f>
        <v>0</v>
      </c>
      <c r="M140" s="55">
        <f t="shared" ref="M140" si="532">SUM(M134:M139)</f>
        <v>0</v>
      </c>
      <c r="N140" s="55">
        <f t="shared" ref="N140" si="533">SUM(N134:N139)</f>
        <v>0</v>
      </c>
      <c r="O140" s="55">
        <f t="shared" ref="O140" si="534">SUM(O134:O139)</f>
        <v>0</v>
      </c>
      <c r="P140" s="55">
        <f t="shared" ref="P140" si="535">SUM(P134:P139)</f>
        <v>0</v>
      </c>
      <c r="Q140" s="55">
        <f t="shared" ref="Q140" si="536">SUM(Q134:Q139)</f>
        <v>0</v>
      </c>
      <c r="R140" s="55">
        <f t="shared" ref="R140" si="537">SUM(R134:R139)</f>
        <v>0</v>
      </c>
      <c r="S140" s="55">
        <f t="shared" ref="S140" si="538">SUM(S134:S139)</f>
        <v>0</v>
      </c>
      <c r="T140" s="55">
        <f t="shared" ref="T140" si="539">SUM(T134:T139)</f>
        <v>0</v>
      </c>
      <c r="U140" s="55"/>
      <c r="V140" s="55">
        <f t="shared" ref="V140" si="540">SUM(V134:V139)</f>
        <v>0</v>
      </c>
      <c r="W140" s="55">
        <f t="shared" ref="W140" si="541">SUM(W134:W139)</f>
        <v>0</v>
      </c>
      <c r="X140" s="55">
        <f t="shared" ref="X140" si="542">SUM(X134:X139)</f>
        <v>0</v>
      </c>
      <c r="Y140" s="55">
        <f t="shared" ref="Y140" si="543">SUM(Y134:Y139)</f>
        <v>0</v>
      </c>
      <c r="Z140" s="55">
        <f t="shared" ref="Z140" si="544">SUM(Z134:Z139)</f>
        <v>0</v>
      </c>
      <c r="AA140" s="55">
        <f t="shared" ref="AA140" si="545">SUM(AA134:AA139)</f>
        <v>0</v>
      </c>
      <c r="AB140" s="55">
        <f t="shared" ref="AB140" si="546">SUM(AB134:AB139)</f>
        <v>0</v>
      </c>
      <c r="AC140" s="55">
        <f t="shared" ref="AC140" si="547">SUM(AC134:AC139)</f>
        <v>0</v>
      </c>
      <c r="AD140" s="55">
        <f t="shared" ref="AD140" si="548">SUM(AD134:AD139)</f>
        <v>0</v>
      </c>
      <c r="AE140" s="55">
        <f t="shared" ref="AE140" si="549">SUM(AE134:AE139)</f>
        <v>0</v>
      </c>
      <c r="AF140" s="55"/>
      <c r="AG140" s="55">
        <f t="shared" ref="AG140" si="550">SUM(AG134:AG139)</f>
        <v>0</v>
      </c>
      <c r="AH140" s="55">
        <f t="shared" ref="AH140" si="551">SUM(AH134:AH139)</f>
        <v>0</v>
      </c>
      <c r="AI140" s="55">
        <f t="shared" ref="AI140" si="552">SUM(AI134:AI139)</f>
        <v>0</v>
      </c>
      <c r="AJ140" s="55">
        <f t="shared" ref="AJ140" si="553">SUM(AJ134:AJ139)</f>
        <v>0</v>
      </c>
      <c r="AK140" s="55">
        <f t="shared" ref="AK140" si="554">SUM(AK134:AK139)</f>
        <v>0</v>
      </c>
      <c r="AL140" s="55">
        <f t="shared" ref="AL140" si="555">SUM(AL134:AL139)</f>
        <v>0</v>
      </c>
      <c r="AM140" s="55">
        <f t="shared" ref="AM140" si="556">SUM(AM134:AM139)</f>
        <v>0</v>
      </c>
      <c r="AN140" s="55">
        <f t="shared" ref="AN140" si="557">SUM(AN134:AN139)</f>
        <v>0</v>
      </c>
      <c r="AO140" s="55">
        <f t="shared" ref="AO140" si="558">SUM(AO134:AO139)</f>
        <v>0</v>
      </c>
      <c r="AP140" s="55">
        <f t="shared" ref="AP140" si="559">SUM(AP134:AP139)</f>
        <v>0</v>
      </c>
      <c r="AQ140" s="55"/>
      <c r="AR140" s="55">
        <f t="shared" ref="AR140" si="560">SUM(AR134:AR139)</f>
        <v>0</v>
      </c>
      <c r="AS140" s="55">
        <f t="shared" ref="AS140" si="561">SUM(AS134:AS139)</f>
        <v>0</v>
      </c>
      <c r="AT140" s="55">
        <f t="shared" ref="AT140" si="562">SUM(AT134:AT139)</f>
        <v>0</v>
      </c>
      <c r="AU140" s="55">
        <f t="shared" ref="AU140" si="563">SUM(AU134:AU139)</f>
        <v>0</v>
      </c>
      <c r="AV140" s="55">
        <f t="shared" ref="AV140" si="564">SUM(AV134:AV139)</f>
        <v>0</v>
      </c>
      <c r="AW140" s="55">
        <f t="shared" ref="AW140" si="565">SUM(AW134:AW139)</f>
        <v>0</v>
      </c>
      <c r="AX140" s="55">
        <f t="shared" ref="AX140" si="566">SUM(AX134:AX139)</f>
        <v>0</v>
      </c>
      <c r="AY140" s="55">
        <f t="shared" ref="AY140" si="567">SUM(AY134:AY139)</f>
        <v>0</v>
      </c>
      <c r="AZ140" s="55">
        <f t="shared" ref="AZ140" si="568">SUM(AZ134:AZ139)</f>
        <v>0</v>
      </c>
      <c r="BA140" s="55">
        <f t="shared" ref="BA140" si="569">SUM(BA134:BA139)</f>
        <v>0</v>
      </c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</row>
    <row r="141" spans="1:93" x14ac:dyDescent="0.2">
      <c r="A141" s="39" t="s">
        <v>97</v>
      </c>
      <c r="C141" s="56">
        <f>C133+C135-C136</f>
        <v>0</v>
      </c>
      <c r="D141" s="56">
        <f t="shared" ref="D141:BA141" si="570">D133+D135-D136</f>
        <v>0</v>
      </c>
      <c r="E141" s="56">
        <f t="shared" si="570"/>
        <v>0</v>
      </c>
      <c r="F141" s="56">
        <f t="shared" si="570"/>
        <v>0</v>
      </c>
      <c r="G141" s="56">
        <f t="shared" si="570"/>
        <v>0</v>
      </c>
      <c r="H141" s="56">
        <f t="shared" si="570"/>
        <v>0</v>
      </c>
      <c r="I141" s="56">
        <f t="shared" si="570"/>
        <v>0</v>
      </c>
      <c r="J141" s="56"/>
      <c r="K141" s="56">
        <f t="shared" si="570"/>
        <v>0</v>
      </c>
      <c r="L141" s="56">
        <f t="shared" si="570"/>
        <v>0</v>
      </c>
      <c r="M141" s="56">
        <f t="shared" si="570"/>
        <v>0</v>
      </c>
      <c r="N141" s="56">
        <f t="shared" si="570"/>
        <v>0</v>
      </c>
      <c r="O141" s="56">
        <f t="shared" si="570"/>
        <v>0</v>
      </c>
      <c r="P141" s="56">
        <f t="shared" si="570"/>
        <v>0</v>
      </c>
      <c r="Q141" s="56">
        <f t="shared" si="570"/>
        <v>0</v>
      </c>
      <c r="R141" s="56">
        <f t="shared" si="570"/>
        <v>0</v>
      </c>
      <c r="S141" s="56">
        <f t="shared" si="570"/>
        <v>0</v>
      </c>
      <c r="T141" s="56">
        <f t="shared" si="570"/>
        <v>0</v>
      </c>
      <c r="U141" s="56"/>
      <c r="V141" s="56">
        <f t="shared" si="570"/>
        <v>0</v>
      </c>
      <c r="W141" s="56">
        <f t="shared" si="570"/>
        <v>0</v>
      </c>
      <c r="X141" s="56">
        <f t="shared" si="570"/>
        <v>0</v>
      </c>
      <c r="Y141" s="56">
        <f t="shared" si="570"/>
        <v>0</v>
      </c>
      <c r="Z141" s="56">
        <f t="shared" si="570"/>
        <v>0</v>
      </c>
      <c r="AA141" s="56">
        <f t="shared" si="570"/>
        <v>0</v>
      </c>
      <c r="AB141" s="56">
        <f t="shared" si="570"/>
        <v>0</v>
      </c>
      <c r="AC141" s="56">
        <f t="shared" si="570"/>
        <v>0</v>
      </c>
      <c r="AD141" s="56">
        <f t="shared" si="570"/>
        <v>0</v>
      </c>
      <c r="AE141" s="56">
        <f t="shared" si="570"/>
        <v>0</v>
      </c>
      <c r="AF141" s="56"/>
      <c r="AG141" s="56">
        <f t="shared" si="570"/>
        <v>0</v>
      </c>
      <c r="AH141" s="56">
        <f t="shared" si="570"/>
        <v>0</v>
      </c>
      <c r="AI141" s="56">
        <f t="shared" si="570"/>
        <v>0</v>
      </c>
      <c r="AJ141" s="56">
        <f t="shared" si="570"/>
        <v>0</v>
      </c>
      <c r="AK141" s="56">
        <f t="shared" si="570"/>
        <v>0</v>
      </c>
      <c r="AL141" s="56">
        <f t="shared" si="570"/>
        <v>0</v>
      </c>
      <c r="AM141" s="56">
        <f t="shared" si="570"/>
        <v>0</v>
      </c>
      <c r="AN141" s="56">
        <f t="shared" si="570"/>
        <v>0</v>
      </c>
      <c r="AO141" s="56">
        <f t="shared" si="570"/>
        <v>0</v>
      </c>
      <c r="AP141" s="56">
        <f t="shared" si="570"/>
        <v>0</v>
      </c>
      <c r="AQ141" s="56"/>
      <c r="AR141" s="56">
        <f t="shared" si="570"/>
        <v>0</v>
      </c>
      <c r="AS141" s="56">
        <f t="shared" si="570"/>
        <v>0</v>
      </c>
      <c r="AT141" s="56">
        <f t="shared" si="570"/>
        <v>0</v>
      </c>
      <c r="AU141" s="56">
        <f t="shared" si="570"/>
        <v>0</v>
      </c>
      <c r="AV141" s="56">
        <f t="shared" si="570"/>
        <v>0</v>
      </c>
      <c r="AW141" s="56">
        <f t="shared" si="570"/>
        <v>0</v>
      </c>
      <c r="AX141" s="56">
        <f t="shared" si="570"/>
        <v>0</v>
      </c>
      <c r="AY141" s="56">
        <f t="shared" si="570"/>
        <v>0</v>
      </c>
      <c r="AZ141" s="56">
        <f t="shared" si="570"/>
        <v>0</v>
      </c>
      <c r="BA141" s="56">
        <f t="shared" si="570"/>
        <v>0</v>
      </c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</row>
    <row r="142" spans="1:93" x14ac:dyDescent="0.2"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</row>
    <row r="143" spans="1:93" x14ac:dyDescent="0.2"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</row>
    <row r="144" spans="1:93" x14ac:dyDescent="0.2"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</row>
    <row r="145" spans="3:93" x14ac:dyDescent="0.2"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</row>
    <row r="146" spans="3:93" x14ac:dyDescent="0.2"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</row>
    <row r="147" spans="3:93" x14ac:dyDescent="0.2"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</row>
    <row r="148" spans="3:93" x14ac:dyDescent="0.2"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</row>
    <row r="149" spans="3:93" x14ac:dyDescent="0.2"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</row>
    <row r="150" spans="3:93" x14ac:dyDescent="0.2"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</row>
    <row r="151" spans="3:93" x14ac:dyDescent="0.2"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</row>
    <row r="152" spans="3:93" x14ac:dyDescent="0.2"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</row>
    <row r="153" spans="3:93" x14ac:dyDescent="0.2"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</row>
    <row r="154" spans="3:93" x14ac:dyDescent="0.2"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</row>
    <row r="155" spans="3:93" x14ac:dyDescent="0.2"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</row>
    <row r="156" spans="3:93" x14ac:dyDescent="0.2"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</row>
    <row r="157" spans="3:93" x14ac:dyDescent="0.2"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</row>
    <row r="158" spans="3:93" x14ac:dyDescent="0.2"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</row>
    <row r="159" spans="3:93" x14ac:dyDescent="0.2"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</row>
    <row r="160" spans="3:93" x14ac:dyDescent="0.2"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</row>
    <row r="161" spans="3:93" x14ac:dyDescent="0.2"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</row>
    <row r="162" spans="3:93" x14ac:dyDescent="0.2"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</row>
    <row r="163" spans="3:93" x14ac:dyDescent="0.2"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</row>
    <row r="164" spans="3:93" x14ac:dyDescent="0.2"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</row>
    <row r="165" spans="3:93" x14ac:dyDescent="0.2"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</row>
    <row r="166" spans="3:93" x14ac:dyDescent="0.2"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</row>
    <row r="167" spans="3:93" x14ac:dyDescent="0.2"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</row>
    <row r="168" spans="3:93" x14ac:dyDescent="0.2"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</row>
    <row r="169" spans="3:93" x14ac:dyDescent="0.2"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</row>
    <row r="170" spans="3:93" x14ac:dyDescent="0.2"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</row>
    <row r="171" spans="3:93" x14ac:dyDescent="0.2"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</row>
    <row r="172" spans="3:93" x14ac:dyDescent="0.2"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</row>
    <row r="173" spans="3:93" x14ac:dyDescent="0.2"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</row>
    <row r="174" spans="3:93" x14ac:dyDescent="0.2"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</row>
    <row r="175" spans="3:93" x14ac:dyDescent="0.2"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</row>
    <row r="176" spans="3:93" x14ac:dyDescent="0.2"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</row>
    <row r="177" spans="3:93" x14ac:dyDescent="0.2"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</row>
    <row r="178" spans="3:93" x14ac:dyDescent="0.2"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</row>
    <row r="179" spans="3:93" x14ac:dyDescent="0.2"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</row>
    <row r="180" spans="3:93" x14ac:dyDescent="0.2"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</row>
    <row r="181" spans="3:93" x14ac:dyDescent="0.2"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</row>
    <row r="182" spans="3:93" x14ac:dyDescent="0.2"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</row>
    <row r="183" spans="3:93" x14ac:dyDescent="0.2"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</row>
    <row r="184" spans="3:93" x14ac:dyDescent="0.2"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</row>
    <row r="185" spans="3:93" x14ac:dyDescent="0.2"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</row>
    <row r="186" spans="3:93" x14ac:dyDescent="0.2"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</row>
    <row r="187" spans="3:93" x14ac:dyDescent="0.2"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</row>
    <row r="188" spans="3:93" x14ac:dyDescent="0.2"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</row>
    <row r="189" spans="3:93" x14ac:dyDescent="0.2"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</row>
    <row r="190" spans="3:93" x14ac:dyDescent="0.2"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</row>
    <row r="191" spans="3:93" x14ac:dyDescent="0.2"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</row>
    <row r="192" spans="3:93" x14ac:dyDescent="0.2"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</row>
    <row r="193" spans="3:93" x14ac:dyDescent="0.2"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</row>
    <row r="194" spans="3:93" x14ac:dyDescent="0.2"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</row>
    <row r="195" spans="3:93" x14ac:dyDescent="0.2"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</row>
    <row r="196" spans="3:93" x14ac:dyDescent="0.2"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</row>
    <row r="197" spans="3:93" x14ac:dyDescent="0.2"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</row>
    <row r="198" spans="3:93" x14ac:dyDescent="0.2"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</row>
    <row r="199" spans="3:93" x14ac:dyDescent="0.2"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</row>
    <row r="200" spans="3:93" x14ac:dyDescent="0.2"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</row>
    <row r="201" spans="3:93" x14ac:dyDescent="0.2"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</row>
    <row r="202" spans="3:93" x14ac:dyDescent="0.2"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</row>
    <row r="203" spans="3:93" x14ac:dyDescent="0.2"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</row>
    <row r="204" spans="3:93" x14ac:dyDescent="0.2"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</row>
    <row r="205" spans="3:93" x14ac:dyDescent="0.2"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</row>
    <row r="206" spans="3:93" x14ac:dyDescent="0.2"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</row>
    <row r="207" spans="3:93" x14ac:dyDescent="0.2"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</row>
    <row r="208" spans="3:93" x14ac:dyDescent="0.2"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</row>
    <row r="209" spans="3:93" x14ac:dyDescent="0.2"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</row>
    <row r="210" spans="3:93" x14ac:dyDescent="0.2"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</row>
    <row r="211" spans="3:93" x14ac:dyDescent="0.2"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</row>
    <row r="212" spans="3:93" x14ac:dyDescent="0.2"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</row>
    <row r="213" spans="3:93" x14ac:dyDescent="0.2"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</row>
    <row r="214" spans="3:93" x14ac:dyDescent="0.2"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</row>
    <row r="215" spans="3:93" x14ac:dyDescent="0.2"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</row>
    <row r="216" spans="3:93" x14ac:dyDescent="0.2"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</row>
    <row r="217" spans="3:93" x14ac:dyDescent="0.2"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</row>
    <row r="218" spans="3:93" x14ac:dyDescent="0.2"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</row>
    <row r="219" spans="3:93" x14ac:dyDescent="0.2"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</row>
    <row r="220" spans="3:93" x14ac:dyDescent="0.2"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</row>
    <row r="221" spans="3:93" x14ac:dyDescent="0.2"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</row>
    <row r="222" spans="3:93" x14ac:dyDescent="0.2"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</row>
    <row r="223" spans="3:93" x14ac:dyDescent="0.2"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</row>
    <row r="224" spans="3:93" x14ac:dyDescent="0.2"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</row>
    <row r="225" spans="3:93" x14ac:dyDescent="0.2"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</row>
    <row r="226" spans="3:93" x14ac:dyDescent="0.2"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</row>
    <row r="227" spans="3:93" x14ac:dyDescent="0.2"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</row>
    <row r="228" spans="3:93" x14ac:dyDescent="0.2"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</row>
    <row r="229" spans="3:93" x14ac:dyDescent="0.2"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</row>
    <row r="230" spans="3:93" x14ac:dyDescent="0.2"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</row>
    <row r="231" spans="3:93" x14ac:dyDescent="0.2"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</row>
    <row r="232" spans="3:93" x14ac:dyDescent="0.2"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</row>
    <row r="233" spans="3:93" x14ac:dyDescent="0.2"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</row>
    <row r="234" spans="3:93" x14ac:dyDescent="0.2"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</row>
    <row r="235" spans="3:93" x14ac:dyDescent="0.2"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</row>
    <row r="236" spans="3:93" x14ac:dyDescent="0.2"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</row>
    <row r="237" spans="3:93" x14ac:dyDescent="0.2"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</row>
    <row r="238" spans="3:93" x14ac:dyDescent="0.2"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</row>
    <row r="239" spans="3:93" x14ac:dyDescent="0.2"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</row>
    <row r="240" spans="3:93" x14ac:dyDescent="0.2"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</row>
    <row r="241" spans="3:93" x14ac:dyDescent="0.2"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</row>
    <row r="242" spans="3:93" x14ac:dyDescent="0.2"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</row>
    <row r="243" spans="3:93" x14ac:dyDescent="0.2"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</row>
    <row r="244" spans="3:93" x14ac:dyDescent="0.2"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</row>
    <row r="245" spans="3:93" x14ac:dyDescent="0.2"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</row>
    <row r="246" spans="3:93" x14ac:dyDescent="0.2"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</row>
    <row r="247" spans="3:93" x14ac:dyDescent="0.2"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</row>
    <row r="248" spans="3:93" x14ac:dyDescent="0.2"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</row>
    <row r="249" spans="3:93" x14ac:dyDescent="0.2"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</row>
    <row r="250" spans="3:93" x14ac:dyDescent="0.2"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</row>
    <row r="251" spans="3:93" x14ac:dyDescent="0.2"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</row>
    <row r="252" spans="3:93" x14ac:dyDescent="0.2"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</row>
    <row r="253" spans="3:93" x14ac:dyDescent="0.2"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</row>
    <row r="254" spans="3:93" x14ac:dyDescent="0.2"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</row>
    <row r="255" spans="3:93" x14ac:dyDescent="0.2"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</row>
    <row r="256" spans="3:93" x14ac:dyDescent="0.2"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</row>
    <row r="257" spans="3:93" x14ac:dyDescent="0.2"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</row>
    <row r="258" spans="3:93" x14ac:dyDescent="0.2"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</row>
    <row r="259" spans="3:93" x14ac:dyDescent="0.2"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</row>
    <row r="260" spans="3:93" x14ac:dyDescent="0.2"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</row>
    <row r="261" spans="3:93" x14ac:dyDescent="0.2"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</row>
    <row r="262" spans="3:93" x14ac:dyDescent="0.2"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</row>
    <row r="263" spans="3:93" x14ac:dyDescent="0.2"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</row>
    <row r="264" spans="3:93" x14ac:dyDescent="0.2"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</row>
    <row r="265" spans="3:93" x14ac:dyDescent="0.2"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</row>
    <row r="266" spans="3:93" x14ac:dyDescent="0.2"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</row>
    <row r="267" spans="3:93" x14ac:dyDescent="0.2"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</row>
    <row r="268" spans="3:93" x14ac:dyDescent="0.2"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</row>
    <row r="269" spans="3:93" x14ac:dyDescent="0.2"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</row>
    <row r="270" spans="3:93" x14ac:dyDescent="0.2"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</row>
    <row r="271" spans="3:93" x14ac:dyDescent="0.2"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</row>
    <row r="272" spans="3:93" x14ac:dyDescent="0.2"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</row>
    <row r="273" spans="3:93" x14ac:dyDescent="0.2"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</row>
    <row r="274" spans="3:93" x14ac:dyDescent="0.2"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</row>
    <row r="275" spans="3:93" x14ac:dyDescent="0.2"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</row>
    <row r="276" spans="3:93" x14ac:dyDescent="0.2"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</row>
    <row r="277" spans="3:93" x14ac:dyDescent="0.2"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</row>
    <row r="278" spans="3:93" x14ac:dyDescent="0.2"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</row>
    <row r="279" spans="3:93" x14ac:dyDescent="0.2"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</row>
    <row r="280" spans="3:93" x14ac:dyDescent="0.2"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</row>
    <row r="281" spans="3:93" x14ac:dyDescent="0.2"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</row>
    <row r="282" spans="3:93" x14ac:dyDescent="0.2"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</row>
    <row r="283" spans="3:93" x14ac:dyDescent="0.2"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</row>
    <row r="284" spans="3:93" x14ac:dyDescent="0.2"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</row>
    <row r="285" spans="3:93" x14ac:dyDescent="0.2"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</row>
    <row r="286" spans="3:93" x14ac:dyDescent="0.2"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</row>
    <row r="287" spans="3:93" x14ac:dyDescent="0.2"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</row>
    <row r="288" spans="3:93" x14ac:dyDescent="0.2"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</row>
    <row r="289" spans="3:93" x14ac:dyDescent="0.2"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</row>
    <row r="290" spans="3:93" x14ac:dyDescent="0.2"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</row>
    <row r="291" spans="3:93" x14ac:dyDescent="0.2"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</row>
    <row r="292" spans="3:93" x14ac:dyDescent="0.2"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</row>
    <row r="293" spans="3:93" x14ac:dyDescent="0.2"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</row>
    <row r="294" spans="3:93" x14ac:dyDescent="0.2"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</row>
    <row r="295" spans="3:93" x14ac:dyDescent="0.2"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</row>
    <row r="296" spans="3:93" x14ac:dyDescent="0.2"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</row>
    <row r="297" spans="3:93" x14ac:dyDescent="0.2"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</row>
    <row r="298" spans="3:93" x14ac:dyDescent="0.2"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</row>
    <row r="299" spans="3:93" x14ac:dyDescent="0.2"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</row>
    <row r="300" spans="3:93" x14ac:dyDescent="0.2"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</row>
    <row r="301" spans="3:93" x14ac:dyDescent="0.2"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</row>
    <row r="302" spans="3:93" x14ac:dyDescent="0.2"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</row>
    <row r="303" spans="3:93" x14ac:dyDescent="0.2"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</row>
    <row r="304" spans="3:93" x14ac:dyDescent="0.2"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</row>
    <row r="305" spans="3:93" x14ac:dyDescent="0.2"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</row>
    <row r="306" spans="3:93" x14ac:dyDescent="0.2"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</row>
    <row r="307" spans="3:93" x14ac:dyDescent="0.2"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</row>
    <row r="308" spans="3:93" x14ac:dyDescent="0.2"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</row>
    <row r="309" spans="3:93" x14ac:dyDescent="0.2"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</row>
    <row r="310" spans="3:93" x14ac:dyDescent="0.2"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</row>
    <row r="311" spans="3:93" x14ac:dyDescent="0.2"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</row>
    <row r="312" spans="3:93" x14ac:dyDescent="0.2"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</row>
    <row r="313" spans="3:93" x14ac:dyDescent="0.2"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</row>
    <row r="314" spans="3:93" x14ac:dyDescent="0.2"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</row>
    <row r="315" spans="3:93" x14ac:dyDescent="0.2"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</row>
    <row r="316" spans="3:93" x14ac:dyDescent="0.2"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</row>
    <row r="317" spans="3:93" x14ac:dyDescent="0.2"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</row>
    <row r="318" spans="3:93" x14ac:dyDescent="0.2"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</row>
    <row r="319" spans="3:93" x14ac:dyDescent="0.2"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</row>
    <row r="320" spans="3:93" x14ac:dyDescent="0.2"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</row>
    <row r="321" spans="3:93" x14ac:dyDescent="0.2"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</row>
    <row r="322" spans="3:93" x14ac:dyDescent="0.2"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</row>
    <row r="323" spans="3:93" x14ac:dyDescent="0.2"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</row>
    <row r="324" spans="3:93" x14ac:dyDescent="0.2"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</row>
    <row r="325" spans="3:93" x14ac:dyDescent="0.2"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</row>
    <row r="326" spans="3:93" x14ac:dyDescent="0.2"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</row>
    <row r="327" spans="3:93" x14ac:dyDescent="0.2"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</row>
    <row r="328" spans="3:93" x14ac:dyDescent="0.2"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</row>
    <row r="329" spans="3:93" x14ac:dyDescent="0.2"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</row>
    <row r="330" spans="3:93" x14ac:dyDescent="0.2"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</row>
    <row r="331" spans="3:93" x14ac:dyDescent="0.2"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</row>
    <row r="332" spans="3:93" x14ac:dyDescent="0.2"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</row>
    <row r="333" spans="3:93" x14ac:dyDescent="0.2"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</row>
    <row r="334" spans="3:93" x14ac:dyDescent="0.2"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</row>
    <row r="335" spans="3:93" x14ac:dyDescent="0.2"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</row>
    <row r="336" spans="3:93" x14ac:dyDescent="0.2"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</row>
    <row r="337" spans="3:93" x14ac:dyDescent="0.2"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</row>
    <row r="338" spans="3:93" x14ac:dyDescent="0.2"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</row>
    <row r="339" spans="3:93" x14ac:dyDescent="0.2"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</row>
    <row r="340" spans="3:93" x14ac:dyDescent="0.2"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</row>
    <row r="341" spans="3:93" x14ac:dyDescent="0.2"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</row>
    <row r="342" spans="3:93" x14ac:dyDescent="0.2"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</row>
    <row r="343" spans="3:93" x14ac:dyDescent="0.2"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</row>
    <row r="344" spans="3:93" x14ac:dyDescent="0.2"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</row>
    <row r="345" spans="3:93" x14ac:dyDescent="0.2"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</row>
    <row r="346" spans="3:93" x14ac:dyDescent="0.2"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</row>
    <row r="347" spans="3:93" x14ac:dyDescent="0.2"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</row>
    <row r="348" spans="3:93" x14ac:dyDescent="0.2"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</row>
    <row r="349" spans="3:93" x14ac:dyDescent="0.2"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</row>
    <row r="350" spans="3:93" x14ac:dyDescent="0.2"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</row>
    <row r="351" spans="3:93" x14ac:dyDescent="0.2"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</row>
    <row r="352" spans="3:93" x14ac:dyDescent="0.2"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</row>
    <row r="353" spans="3:93" x14ac:dyDescent="0.2"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</row>
    <row r="354" spans="3:93" x14ac:dyDescent="0.2"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</row>
    <row r="355" spans="3:93" x14ac:dyDescent="0.2"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</row>
    <row r="356" spans="3:93" x14ac:dyDescent="0.2"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</row>
    <row r="357" spans="3:93" x14ac:dyDescent="0.2"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</row>
    <row r="358" spans="3:93" x14ac:dyDescent="0.2"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</row>
    <row r="359" spans="3:93" x14ac:dyDescent="0.2"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</row>
    <row r="360" spans="3:93" x14ac:dyDescent="0.2"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</row>
    <row r="361" spans="3:93" x14ac:dyDescent="0.2"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</row>
    <row r="362" spans="3:93" x14ac:dyDescent="0.2"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</row>
    <row r="363" spans="3:93" x14ac:dyDescent="0.2"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</row>
    <row r="364" spans="3:93" x14ac:dyDescent="0.2"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</row>
    <row r="365" spans="3:93" x14ac:dyDescent="0.2"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</row>
    <row r="366" spans="3:93" x14ac:dyDescent="0.2"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</row>
    <row r="367" spans="3:93" x14ac:dyDescent="0.2"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</row>
    <row r="368" spans="3:93" x14ac:dyDescent="0.2"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</row>
    <row r="369" spans="3:93" x14ac:dyDescent="0.2"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</row>
    <row r="370" spans="3:93" x14ac:dyDescent="0.2"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</row>
    <row r="371" spans="3:93" x14ac:dyDescent="0.2"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</row>
    <row r="372" spans="3:93" x14ac:dyDescent="0.2"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</row>
    <row r="373" spans="3:93" x14ac:dyDescent="0.2"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</row>
    <row r="374" spans="3:93" x14ac:dyDescent="0.2"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</row>
    <row r="375" spans="3:93" x14ac:dyDescent="0.2"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</row>
    <row r="376" spans="3:93" x14ac:dyDescent="0.2"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</row>
    <row r="377" spans="3:93" x14ac:dyDescent="0.2"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</row>
  </sheetData>
  <dataValidations count="3">
    <dataValidation type="whole" operator="greaterThanOrEqual" allowBlank="1" showInputMessage="1" showErrorMessage="1" sqref="C28:BA28 C45:BA45 C63:BA63 C81:BA81 C99:BA99 C117:BA117 C135:BA135 C9:BA9" xr:uid="{DDB84893-B32A-42A1-A64F-4675A4492074}">
      <formula1>0</formula1>
    </dataValidation>
    <dataValidation type="whole" operator="lessThanOrEqual" allowBlank="1" showInputMessage="1" showErrorMessage="1" errorTitle="ungültiger Wert" error="Es sind nur Werte mit einem Minus zugelassen_x000a_" sqref="C29:BA29 C46:BA46 C64:BA64 C82:BA82 C100:BA100 C118:BA118 C136:BA136 C10:BA10" xr:uid="{D885F268-2ACB-46EF-90D2-9217CF18FFE1}">
      <formula1>0</formula1>
    </dataValidation>
    <dataValidation type="whole" operator="lessThanOrEqual" allowBlank="1" showInputMessage="1" showErrorMessage="1" sqref="C31:BA31 C48:BA48 C66:BA66 C84:BA84 C102:BA102 C120:BA120 C138:BA138 C12:BA12" xr:uid="{1AA9FEAF-6F68-4003-B75F-20DBE5086556}">
      <formula1>0</formula1>
    </dataValidation>
  </dataValidations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202D58-891B-4C32-8B2F-2E43BD7D02F1}">
          <x14:formula1>
            <xm:f>'Drop Down'!$A$2:$A$10</xm:f>
          </x14:formula1>
          <xm:sqref>B130 B23 B40 B58 B76 B94 B112</xm:sqref>
        </x14:dataValidation>
        <x14:dataValidation type="list" allowBlank="1" showInputMessage="1" showErrorMessage="1" xr:uid="{01E2ABBD-2D20-404C-AF0F-5CC7FA362EFF}">
          <x14:formula1>
            <xm:f>'Drop Down'!$E$2:$E$4</xm:f>
          </x14:formula1>
          <xm:sqref>B19 B36 B54 B72 B90 B108 B126 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1992-21B9-4D1D-B6D0-C2F66779AA83}">
  <dimension ref="A1:CO108"/>
  <sheetViews>
    <sheetView workbookViewId="0">
      <pane xSplit="2" ySplit="4" topLeftCell="C5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2.75" outlineLevelCol="1" x14ac:dyDescent="0.2"/>
  <cols>
    <col min="1" max="1" width="35.7109375" bestFit="1" customWidth="1"/>
    <col min="2" max="2" width="30.140625" style="62" bestFit="1" customWidth="1"/>
    <col min="3" max="9" width="11.42578125" hidden="1" customWidth="1" outlineLevel="1"/>
    <col min="10" max="10" width="2.28515625" customWidth="1" collapsed="1"/>
    <col min="11" max="20" width="11.42578125" hidden="1" customWidth="1" outlineLevel="1"/>
    <col min="21" max="21" width="2.28515625" customWidth="1" collapsed="1"/>
    <col min="22" max="31" width="11.42578125" customWidth="1" outlineLevel="1"/>
    <col min="32" max="32" width="2.28515625" customWidth="1"/>
    <col min="33" max="42" width="11.42578125" hidden="1" customWidth="1" outlineLevel="1"/>
    <col min="43" max="43" width="2.28515625" customWidth="1" collapsed="1"/>
    <col min="44" max="53" width="11.42578125" hidden="1" customWidth="1" outlineLevel="1"/>
    <col min="54" max="54" width="2.28515625" customWidth="1" collapsed="1"/>
  </cols>
  <sheetData>
    <row r="1" spans="1:93" s="40" customFormat="1" x14ac:dyDescent="0.2">
      <c r="A1" s="40" t="s">
        <v>113</v>
      </c>
      <c r="B1" s="41"/>
    </row>
    <row r="4" spans="1:93" s="40" customFormat="1" ht="39.75" customHeight="1" x14ac:dyDescent="0.2">
      <c r="A4" s="58" t="s">
        <v>81</v>
      </c>
      <c r="B4" s="61" t="s">
        <v>94</v>
      </c>
      <c r="C4" s="58" t="s">
        <v>67</v>
      </c>
      <c r="D4" s="58">
        <v>2005</v>
      </c>
      <c r="E4" s="58">
        <v>2006</v>
      </c>
      <c r="F4" s="58">
        <v>2007</v>
      </c>
      <c r="G4" s="58">
        <v>2008</v>
      </c>
      <c r="H4" s="58">
        <v>2009</v>
      </c>
      <c r="I4" s="58">
        <v>2010</v>
      </c>
      <c r="J4" s="58"/>
      <c r="K4" s="58">
        <v>2011</v>
      </c>
      <c r="L4" s="58">
        <v>2012</v>
      </c>
      <c r="M4" s="58">
        <v>2013</v>
      </c>
      <c r="N4" s="58">
        <v>2014</v>
      </c>
      <c r="O4" s="58">
        <v>2015</v>
      </c>
      <c r="P4" s="58">
        <v>2016</v>
      </c>
      <c r="Q4" s="58">
        <v>2017</v>
      </c>
      <c r="R4" s="58">
        <v>2018</v>
      </c>
      <c r="S4" s="58">
        <v>2019</v>
      </c>
      <c r="T4" s="58">
        <v>2020</v>
      </c>
      <c r="U4" s="58"/>
      <c r="V4" s="58">
        <v>2021</v>
      </c>
      <c r="W4" s="58">
        <v>2022</v>
      </c>
      <c r="X4" s="58">
        <v>2023</v>
      </c>
      <c r="Y4" s="58">
        <v>2024</v>
      </c>
      <c r="Z4" s="58">
        <v>2025</v>
      </c>
      <c r="AA4" s="58">
        <v>2026</v>
      </c>
      <c r="AB4" s="58">
        <v>2027</v>
      </c>
      <c r="AC4" s="58">
        <v>2028</v>
      </c>
      <c r="AD4" s="58">
        <v>2029</v>
      </c>
      <c r="AE4" s="58">
        <v>2030</v>
      </c>
      <c r="AF4" s="58"/>
      <c r="AG4" s="58">
        <v>2031</v>
      </c>
      <c r="AH4" s="58">
        <v>2032</v>
      </c>
      <c r="AI4" s="58">
        <v>2033</v>
      </c>
      <c r="AJ4" s="58">
        <v>2034</v>
      </c>
      <c r="AK4" s="58">
        <v>2035</v>
      </c>
      <c r="AL4" s="58">
        <v>2036</v>
      </c>
      <c r="AM4" s="58">
        <v>2037</v>
      </c>
      <c r="AN4" s="58">
        <v>2038</v>
      </c>
      <c r="AO4" s="58">
        <v>2039</v>
      </c>
      <c r="AP4" s="58">
        <v>2040</v>
      </c>
      <c r="AQ4" s="58"/>
      <c r="AR4" s="58">
        <v>2041</v>
      </c>
      <c r="AS4" s="58">
        <v>2042</v>
      </c>
      <c r="AT4" s="58">
        <v>2043</v>
      </c>
      <c r="AU4" s="58">
        <v>2044</v>
      </c>
      <c r="AV4" s="58">
        <v>2045</v>
      </c>
      <c r="AW4" s="58">
        <v>2046</v>
      </c>
      <c r="AX4" s="58">
        <v>2047</v>
      </c>
      <c r="AY4" s="58">
        <v>2048</v>
      </c>
      <c r="AZ4" s="58">
        <v>2049</v>
      </c>
      <c r="BA4" s="58">
        <v>2050</v>
      </c>
    </row>
    <row r="5" spans="1:93" x14ac:dyDescent="0.2">
      <c r="A5" s="3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</row>
    <row r="6" spans="1:93" x14ac:dyDescent="0.2">
      <c r="A6" s="59" t="s">
        <v>91</v>
      </c>
      <c r="B6" s="63" t="s">
        <v>99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</row>
    <row r="7" spans="1:93" x14ac:dyDescent="0.2">
      <c r="A7" s="39" t="s">
        <v>96</v>
      </c>
      <c r="C7" s="56">
        <f>C26+C41+C56+C71+C86+C101</f>
        <v>1200000</v>
      </c>
      <c r="D7" s="56">
        <f t="shared" ref="D7:BA12" si="0">D26+D41+D56+D71+D86+D101</f>
        <v>1200000</v>
      </c>
      <c r="E7" s="56">
        <f t="shared" si="0"/>
        <v>1200000</v>
      </c>
      <c r="F7" s="56">
        <f t="shared" si="0"/>
        <v>1200000</v>
      </c>
      <c r="G7" s="56">
        <f t="shared" si="0"/>
        <v>1200000</v>
      </c>
      <c r="H7" s="56">
        <f t="shared" si="0"/>
        <v>1200000</v>
      </c>
      <c r="I7" s="56">
        <f t="shared" si="0"/>
        <v>1200000</v>
      </c>
      <c r="J7" s="56">
        <f t="shared" si="0"/>
        <v>0</v>
      </c>
      <c r="K7" s="56">
        <f t="shared" si="0"/>
        <v>1200000</v>
      </c>
      <c r="L7" s="56">
        <f t="shared" si="0"/>
        <v>1200000</v>
      </c>
      <c r="M7" s="56">
        <f t="shared" si="0"/>
        <v>1200000</v>
      </c>
      <c r="N7" s="56">
        <f t="shared" si="0"/>
        <v>1200000</v>
      </c>
      <c r="O7" s="56">
        <f t="shared" si="0"/>
        <v>1200000</v>
      </c>
      <c r="P7" s="56">
        <f t="shared" si="0"/>
        <v>1200000</v>
      </c>
      <c r="Q7" s="56">
        <f t="shared" si="0"/>
        <v>1200000</v>
      </c>
      <c r="R7" s="56">
        <f t="shared" si="0"/>
        <v>1200000</v>
      </c>
      <c r="S7" s="56">
        <f t="shared" si="0"/>
        <v>1200000</v>
      </c>
      <c r="T7" s="56">
        <f t="shared" si="0"/>
        <v>1200000</v>
      </c>
      <c r="U7" s="56">
        <f t="shared" si="0"/>
        <v>0</v>
      </c>
      <c r="V7" s="56">
        <f t="shared" si="0"/>
        <v>1200000</v>
      </c>
      <c r="W7" s="56">
        <f t="shared" si="0"/>
        <v>1200000</v>
      </c>
      <c r="X7" s="56">
        <f t="shared" si="0"/>
        <v>1200000</v>
      </c>
      <c r="Y7" s="56">
        <f t="shared" si="0"/>
        <v>1200000</v>
      </c>
      <c r="Z7" s="56">
        <f t="shared" si="0"/>
        <v>1200000</v>
      </c>
      <c r="AA7" s="56">
        <f t="shared" si="0"/>
        <v>1200000</v>
      </c>
      <c r="AB7" s="56">
        <f t="shared" si="0"/>
        <v>1200000</v>
      </c>
      <c r="AC7" s="56">
        <f t="shared" si="0"/>
        <v>1200000</v>
      </c>
      <c r="AD7" s="56">
        <f t="shared" si="0"/>
        <v>1200000</v>
      </c>
      <c r="AE7" s="56">
        <f t="shared" si="0"/>
        <v>1200000</v>
      </c>
      <c r="AF7" s="56">
        <f t="shared" si="0"/>
        <v>0</v>
      </c>
      <c r="AG7" s="56">
        <f t="shared" si="0"/>
        <v>1200000</v>
      </c>
      <c r="AH7" s="56">
        <f t="shared" si="0"/>
        <v>1200000</v>
      </c>
      <c r="AI7" s="56">
        <f t="shared" si="0"/>
        <v>1200000</v>
      </c>
      <c r="AJ7" s="56">
        <f t="shared" si="0"/>
        <v>1200000</v>
      </c>
      <c r="AK7" s="56">
        <f t="shared" si="0"/>
        <v>1200000</v>
      </c>
      <c r="AL7" s="56">
        <f t="shared" si="0"/>
        <v>1200000</v>
      </c>
      <c r="AM7" s="56">
        <f t="shared" si="0"/>
        <v>1200000</v>
      </c>
      <c r="AN7" s="56">
        <f t="shared" si="0"/>
        <v>1200000</v>
      </c>
      <c r="AO7" s="56">
        <f t="shared" si="0"/>
        <v>1200000</v>
      </c>
      <c r="AP7" s="56">
        <f t="shared" si="0"/>
        <v>1200000</v>
      </c>
      <c r="AQ7" s="56">
        <f t="shared" si="0"/>
        <v>0</v>
      </c>
      <c r="AR7" s="56">
        <f t="shared" si="0"/>
        <v>1200000</v>
      </c>
      <c r="AS7" s="56">
        <f t="shared" si="0"/>
        <v>1200000</v>
      </c>
      <c r="AT7" s="56">
        <f t="shared" si="0"/>
        <v>1200000</v>
      </c>
      <c r="AU7" s="56">
        <f t="shared" si="0"/>
        <v>1200000</v>
      </c>
      <c r="AV7" s="56">
        <f t="shared" si="0"/>
        <v>1200000</v>
      </c>
      <c r="AW7" s="56">
        <f t="shared" si="0"/>
        <v>1200000</v>
      </c>
      <c r="AX7" s="56">
        <f t="shared" si="0"/>
        <v>1200000</v>
      </c>
      <c r="AY7" s="56">
        <f t="shared" si="0"/>
        <v>1200000</v>
      </c>
      <c r="AZ7" s="56">
        <f t="shared" si="0"/>
        <v>1200000</v>
      </c>
      <c r="BA7" s="56">
        <f t="shared" si="0"/>
        <v>1200000</v>
      </c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</row>
    <row r="8" spans="1:93" s="40" customFormat="1" x14ac:dyDescent="0.2">
      <c r="A8" s="40" t="s">
        <v>84</v>
      </c>
      <c r="B8" s="41"/>
      <c r="C8" s="55">
        <f t="shared" ref="C8:R15" si="1">C27+C42+C57+C72+C87+C102</f>
        <v>1200000</v>
      </c>
      <c r="D8" s="55">
        <f t="shared" si="1"/>
        <v>1200000</v>
      </c>
      <c r="E8" s="55">
        <f t="shared" si="1"/>
        <v>1200000</v>
      </c>
      <c r="F8" s="55">
        <f t="shared" si="1"/>
        <v>1200000</v>
      </c>
      <c r="G8" s="55">
        <f t="shared" si="1"/>
        <v>1200000</v>
      </c>
      <c r="H8" s="55">
        <f t="shared" si="1"/>
        <v>1200000</v>
      </c>
      <c r="I8" s="55">
        <f t="shared" si="1"/>
        <v>1200000</v>
      </c>
      <c r="J8" s="55">
        <f t="shared" si="1"/>
        <v>0</v>
      </c>
      <c r="K8" s="55">
        <f t="shared" si="1"/>
        <v>1200000</v>
      </c>
      <c r="L8" s="55">
        <f t="shared" si="1"/>
        <v>1200000</v>
      </c>
      <c r="M8" s="55">
        <f t="shared" si="1"/>
        <v>1200000</v>
      </c>
      <c r="N8" s="55">
        <f t="shared" si="1"/>
        <v>1200000</v>
      </c>
      <c r="O8" s="55">
        <f t="shared" si="1"/>
        <v>1200000</v>
      </c>
      <c r="P8" s="55">
        <f t="shared" si="1"/>
        <v>1200000</v>
      </c>
      <c r="Q8" s="55">
        <f t="shared" si="1"/>
        <v>1200000</v>
      </c>
      <c r="R8" s="55">
        <f t="shared" si="1"/>
        <v>1200000</v>
      </c>
      <c r="S8" s="55">
        <f t="shared" si="0"/>
        <v>1200000</v>
      </c>
      <c r="T8" s="55">
        <f t="shared" si="0"/>
        <v>1200000</v>
      </c>
      <c r="U8" s="55">
        <f t="shared" si="0"/>
        <v>0</v>
      </c>
      <c r="V8" s="55">
        <f t="shared" si="0"/>
        <v>1200000</v>
      </c>
      <c r="W8" s="55">
        <f t="shared" si="0"/>
        <v>1200000</v>
      </c>
      <c r="X8" s="55">
        <f t="shared" si="0"/>
        <v>1200000</v>
      </c>
      <c r="Y8" s="55">
        <f t="shared" si="0"/>
        <v>1200000</v>
      </c>
      <c r="Z8" s="55">
        <f t="shared" si="0"/>
        <v>1200000</v>
      </c>
      <c r="AA8" s="55">
        <f t="shared" si="0"/>
        <v>1200000</v>
      </c>
      <c r="AB8" s="55">
        <f t="shared" si="0"/>
        <v>1200000</v>
      </c>
      <c r="AC8" s="55">
        <f t="shared" si="0"/>
        <v>1200000</v>
      </c>
      <c r="AD8" s="55">
        <f t="shared" si="0"/>
        <v>1200000</v>
      </c>
      <c r="AE8" s="55">
        <f t="shared" si="0"/>
        <v>1200000</v>
      </c>
      <c r="AF8" s="55">
        <f t="shared" si="0"/>
        <v>0</v>
      </c>
      <c r="AG8" s="55">
        <f t="shared" si="0"/>
        <v>1200000</v>
      </c>
      <c r="AH8" s="55">
        <f t="shared" si="0"/>
        <v>1200000</v>
      </c>
      <c r="AI8" s="55">
        <f t="shared" si="0"/>
        <v>1200000</v>
      </c>
      <c r="AJ8" s="55">
        <f t="shared" si="0"/>
        <v>1200000</v>
      </c>
      <c r="AK8" s="55">
        <f t="shared" si="0"/>
        <v>1200000</v>
      </c>
      <c r="AL8" s="55">
        <f t="shared" si="0"/>
        <v>1200000</v>
      </c>
      <c r="AM8" s="55">
        <f t="shared" si="0"/>
        <v>1200000</v>
      </c>
      <c r="AN8" s="55">
        <f t="shared" si="0"/>
        <v>1200000</v>
      </c>
      <c r="AO8" s="55">
        <f t="shared" si="0"/>
        <v>1200000</v>
      </c>
      <c r="AP8" s="55">
        <f t="shared" si="0"/>
        <v>1200000</v>
      </c>
      <c r="AQ8" s="55">
        <f t="shared" si="0"/>
        <v>0</v>
      </c>
      <c r="AR8" s="55">
        <f t="shared" si="0"/>
        <v>1200000</v>
      </c>
      <c r="AS8" s="55">
        <f t="shared" si="0"/>
        <v>1200000</v>
      </c>
      <c r="AT8" s="55">
        <f t="shared" si="0"/>
        <v>1200000</v>
      </c>
      <c r="AU8" s="55">
        <f t="shared" si="0"/>
        <v>1200000</v>
      </c>
      <c r="AV8" s="55">
        <f t="shared" si="0"/>
        <v>1200000</v>
      </c>
      <c r="AW8" s="55">
        <f t="shared" si="0"/>
        <v>1200000</v>
      </c>
      <c r="AX8" s="55">
        <f t="shared" si="0"/>
        <v>1200000</v>
      </c>
      <c r="AY8" s="55">
        <f t="shared" si="0"/>
        <v>1200000</v>
      </c>
      <c r="AZ8" s="55">
        <f t="shared" si="0"/>
        <v>1200000</v>
      </c>
      <c r="BA8" s="55">
        <f t="shared" si="0"/>
        <v>1200000</v>
      </c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</row>
    <row r="9" spans="1:93" x14ac:dyDescent="0.2">
      <c r="A9" s="39" t="s">
        <v>82</v>
      </c>
      <c r="C9" s="56">
        <f t="shared" si="1"/>
        <v>0</v>
      </c>
      <c r="D9" s="56">
        <f t="shared" si="0"/>
        <v>0</v>
      </c>
      <c r="E9" s="56">
        <f t="shared" si="0"/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56">
        <f t="shared" si="0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0"/>
        <v>0</v>
      </c>
      <c r="AR9" s="56">
        <f t="shared" si="0"/>
        <v>0</v>
      </c>
      <c r="AS9" s="56">
        <f t="shared" si="0"/>
        <v>0</v>
      </c>
      <c r="AT9" s="56">
        <f t="shared" si="0"/>
        <v>0</v>
      </c>
      <c r="AU9" s="56">
        <f t="shared" si="0"/>
        <v>0</v>
      </c>
      <c r="AV9" s="56">
        <f t="shared" si="0"/>
        <v>0</v>
      </c>
      <c r="AW9" s="56">
        <f t="shared" si="0"/>
        <v>0</v>
      </c>
      <c r="AX9" s="56">
        <f t="shared" si="0"/>
        <v>0</v>
      </c>
      <c r="AY9" s="56">
        <f t="shared" si="0"/>
        <v>0</v>
      </c>
      <c r="AZ9" s="56">
        <f t="shared" si="0"/>
        <v>0</v>
      </c>
      <c r="BA9" s="56">
        <f t="shared" si="0"/>
        <v>0</v>
      </c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</row>
    <row r="10" spans="1:93" x14ac:dyDescent="0.2">
      <c r="A10" s="39" t="s">
        <v>83</v>
      </c>
      <c r="C10" s="56">
        <f t="shared" si="1"/>
        <v>0</v>
      </c>
      <c r="D10" s="56">
        <f t="shared" si="0"/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56">
        <f t="shared" si="0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0"/>
        <v>0</v>
      </c>
      <c r="AR10" s="56">
        <f t="shared" si="0"/>
        <v>0</v>
      </c>
      <c r="AS10" s="56">
        <f t="shared" si="0"/>
        <v>0</v>
      </c>
      <c r="AT10" s="56">
        <f t="shared" si="0"/>
        <v>0</v>
      </c>
      <c r="AU10" s="56">
        <f t="shared" si="0"/>
        <v>0</v>
      </c>
      <c r="AV10" s="56">
        <f t="shared" si="0"/>
        <v>0</v>
      </c>
      <c r="AW10" s="56">
        <f t="shared" si="0"/>
        <v>0</v>
      </c>
      <c r="AX10" s="56">
        <f t="shared" si="0"/>
        <v>0</v>
      </c>
      <c r="AY10" s="56">
        <f t="shared" si="0"/>
        <v>0</v>
      </c>
      <c r="AZ10" s="56">
        <f t="shared" si="0"/>
        <v>0</v>
      </c>
      <c r="BA10" s="56">
        <f t="shared" si="0"/>
        <v>0</v>
      </c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</row>
    <row r="11" spans="1:93" x14ac:dyDescent="0.2">
      <c r="A11" s="39" t="s">
        <v>85</v>
      </c>
      <c r="C11" s="56">
        <f t="shared" si="1"/>
        <v>0</v>
      </c>
      <c r="D11" s="56">
        <f t="shared" si="0"/>
        <v>0</v>
      </c>
      <c r="E11" s="56">
        <f t="shared" si="0"/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56">
        <f t="shared" si="0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0"/>
        <v>0</v>
      </c>
      <c r="AR11" s="56">
        <f t="shared" si="0"/>
        <v>0</v>
      </c>
      <c r="AS11" s="56">
        <f t="shared" si="0"/>
        <v>0</v>
      </c>
      <c r="AT11" s="56">
        <f t="shared" si="0"/>
        <v>0</v>
      </c>
      <c r="AU11" s="56">
        <f t="shared" si="0"/>
        <v>0</v>
      </c>
      <c r="AV11" s="56">
        <f t="shared" si="0"/>
        <v>0</v>
      </c>
      <c r="AW11" s="56">
        <f t="shared" si="0"/>
        <v>0</v>
      </c>
      <c r="AX11" s="56">
        <f t="shared" si="0"/>
        <v>0</v>
      </c>
      <c r="AY11" s="56">
        <f t="shared" si="0"/>
        <v>0</v>
      </c>
      <c r="AZ11" s="56">
        <f t="shared" si="0"/>
        <v>0</v>
      </c>
      <c r="BA11" s="56">
        <f t="shared" si="0"/>
        <v>0</v>
      </c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</row>
    <row r="12" spans="1:93" x14ac:dyDescent="0.2">
      <c r="A12" s="39" t="s">
        <v>86</v>
      </c>
      <c r="C12" s="56">
        <f t="shared" si="1"/>
        <v>1200000</v>
      </c>
      <c r="D12" s="56">
        <f t="shared" si="0"/>
        <v>1200000</v>
      </c>
      <c r="E12" s="56">
        <f t="shared" si="0"/>
        <v>1200000</v>
      </c>
      <c r="F12" s="56">
        <f t="shared" si="0"/>
        <v>1200000</v>
      </c>
      <c r="G12" s="56">
        <f t="shared" si="0"/>
        <v>1200000</v>
      </c>
      <c r="H12" s="56">
        <f t="shared" si="0"/>
        <v>1200000</v>
      </c>
      <c r="I12" s="56">
        <f t="shared" si="0"/>
        <v>1200000</v>
      </c>
      <c r="J12" s="56">
        <f t="shared" si="0"/>
        <v>0</v>
      </c>
      <c r="K12" s="56">
        <f t="shared" si="0"/>
        <v>1200000</v>
      </c>
      <c r="L12" s="56">
        <f t="shared" si="0"/>
        <v>1200000</v>
      </c>
      <c r="M12" s="56">
        <f t="shared" si="0"/>
        <v>1200000</v>
      </c>
      <c r="N12" s="56">
        <f t="shared" si="0"/>
        <v>1200000</v>
      </c>
      <c r="O12" s="56">
        <f t="shared" si="0"/>
        <v>1200000</v>
      </c>
      <c r="P12" s="56">
        <f t="shared" si="0"/>
        <v>1200000</v>
      </c>
      <c r="Q12" s="56">
        <f t="shared" si="0"/>
        <v>1200000</v>
      </c>
      <c r="R12" s="56">
        <f t="shared" si="0"/>
        <v>1200000</v>
      </c>
      <c r="S12" s="56">
        <f t="shared" si="0"/>
        <v>1200000</v>
      </c>
      <c r="T12" s="56">
        <f t="shared" si="0"/>
        <v>1200000</v>
      </c>
      <c r="U12" s="56">
        <f t="shared" si="0"/>
        <v>0</v>
      </c>
      <c r="V12" s="56">
        <f t="shared" si="0"/>
        <v>1200000</v>
      </c>
      <c r="W12" s="56">
        <f t="shared" si="0"/>
        <v>1200000</v>
      </c>
      <c r="X12" s="56">
        <f t="shared" ref="D12:BA15" si="2">X31+X46+X61+X76+X91+X106</f>
        <v>1200000</v>
      </c>
      <c r="Y12" s="56">
        <f t="shared" si="2"/>
        <v>1200000</v>
      </c>
      <c r="Z12" s="56">
        <f t="shared" si="2"/>
        <v>1200000</v>
      </c>
      <c r="AA12" s="56">
        <f t="shared" si="2"/>
        <v>1200000</v>
      </c>
      <c r="AB12" s="56">
        <f t="shared" si="2"/>
        <v>1200000</v>
      </c>
      <c r="AC12" s="56">
        <f t="shared" si="2"/>
        <v>1200000</v>
      </c>
      <c r="AD12" s="56">
        <f t="shared" si="2"/>
        <v>1200000</v>
      </c>
      <c r="AE12" s="56">
        <f t="shared" si="2"/>
        <v>1200000</v>
      </c>
      <c r="AF12" s="56">
        <f t="shared" si="2"/>
        <v>0</v>
      </c>
      <c r="AG12" s="56">
        <f t="shared" si="2"/>
        <v>1200000</v>
      </c>
      <c r="AH12" s="56">
        <f t="shared" si="2"/>
        <v>1200000</v>
      </c>
      <c r="AI12" s="56">
        <f t="shared" si="2"/>
        <v>1200000</v>
      </c>
      <c r="AJ12" s="56">
        <f t="shared" si="2"/>
        <v>1200000</v>
      </c>
      <c r="AK12" s="56">
        <f t="shared" si="2"/>
        <v>1200000</v>
      </c>
      <c r="AL12" s="56">
        <f t="shared" si="2"/>
        <v>1200000</v>
      </c>
      <c r="AM12" s="56">
        <f t="shared" si="2"/>
        <v>1200000</v>
      </c>
      <c r="AN12" s="56">
        <f t="shared" si="2"/>
        <v>1200000</v>
      </c>
      <c r="AO12" s="56">
        <f t="shared" si="2"/>
        <v>1200000</v>
      </c>
      <c r="AP12" s="56">
        <f t="shared" si="2"/>
        <v>1200000</v>
      </c>
      <c r="AQ12" s="56">
        <f t="shared" si="2"/>
        <v>0</v>
      </c>
      <c r="AR12" s="56">
        <f t="shared" si="2"/>
        <v>1200000</v>
      </c>
      <c r="AS12" s="56">
        <f t="shared" si="2"/>
        <v>1200000</v>
      </c>
      <c r="AT12" s="56">
        <f t="shared" si="2"/>
        <v>1200000</v>
      </c>
      <c r="AU12" s="56">
        <f t="shared" si="2"/>
        <v>1200000</v>
      </c>
      <c r="AV12" s="56">
        <f t="shared" si="2"/>
        <v>1200000</v>
      </c>
      <c r="AW12" s="56">
        <f t="shared" si="2"/>
        <v>1200000</v>
      </c>
      <c r="AX12" s="56">
        <f t="shared" si="2"/>
        <v>1200000</v>
      </c>
      <c r="AY12" s="56">
        <f t="shared" si="2"/>
        <v>1200000</v>
      </c>
      <c r="AZ12" s="56">
        <f t="shared" si="2"/>
        <v>1200000</v>
      </c>
      <c r="BA12" s="56">
        <f t="shared" si="2"/>
        <v>1200000</v>
      </c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</row>
    <row r="13" spans="1:93" x14ac:dyDescent="0.2">
      <c r="A13" s="39" t="s">
        <v>87</v>
      </c>
      <c r="C13" s="56">
        <f t="shared" si="1"/>
        <v>1200000</v>
      </c>
      <c r="D13" s="56">
        <f t="shared" si="2"/>
        <v>1200000</v>
      </c>
      <c r="E13" s="56">
        <f t="shared" si="2"/>
        <v>1200000</v>
      </c>
      <c r="F13" s="56">
        <f t="shared" si="2"/>
        <v>1200000</v>
      </c>
      <c r="G13" s="56">
        <f t="shared" si="2"/>
        <v>1200000</v>
      </c>
      <c r="H13" s="56">
        <f t="shared" si="2"/>
        <v>1200000</v>
      </c>
      <c r="I13" s="56">
        <f t="shared" si="2"/>
        <v>1200000</v>
      </c>
      <c r="J13" s="56">
        <f t="shared" si="2"/>
        <v>0</v>
      </c>
      <c r="K13" s="56">
        <f t="shared" si="2"/>
        <v>1200000</v>
      </c>
      <c r="L13" s="56">
        <f t="shared" si="2"/>
        <v>1200000</v>
      </c>
      <c r="M13" s="56">
        <f t="shared" si="2"/>
        <v>1200000</v>
      </c>
      <c r="N13" s="56">
        <f t="shared" si="2"/>
        <v>1200000</v>
      </c>
      <c r="O13" s="56">
        <f t="shared" si="2"/>
        <v>1200000</v>
      </c>
      <c r="P13" s="56">
        <f t="shared" si="2"/>
        <v>1200000</v>
      </c>
      <c r="Q13" s="56">
        <f t="shared" si="2"/>
        <v>1200000</v>
      </c>
      <c r="R13" s="56">
        <f t="shared" si="2"/>
        <v>1200000</v>
      </c>
      <c r="S13" s="56">
        <f t="shared" si="2"/>
        <v>1200000</v>
      </c>
      <c r="T13" s="56">
        <f t="shared" si="2"/>
        <v>1200000</v>
      </c>
      <c r="U13" s="56">
        <f t="shared" si="2"/>
        <v>0</v>
      </c>
      <c r="V13" s="56">
        <f t="shared" si="2"/>
        <v>1200000</v>
      </c>
      <c r="W13" s="56">
        <f t="shared" si="2"/>
        <v>1200000</v>
      </c>
      <c r="X13" s="56">
        <f t="shared" si="2"/>
        <v>1200000</v>
      </c>
      <c r="Y13" s="56">
        <f t="shared" si="2"/>
        <v>1200000</v>
      </c>
      <c r="Z13" s="56">
        <f t="shared" si="2"/>
        <v>1200000</v>
      </c>
      <c r="AA13" s="56">
        <f t="shared" si="2"/>
        <v>1200000</v>
      </c>
      <c r="AB13" s="56">
        <f t="shared" si="2"/>
        <v>1200000</v>
      </c>
      <c r="AC13" s="56">
        <f t="shared" si="2"/>
        <v>1200000</v>
      </c>
      <c r="AD13" s="56">
        <f t="shared" si="2"/>
        <v>1200000</v>
      </c>
      <c r="AE13" s="56">
        <f t="shared" si="2"/>
        <v>1200000</v>
      </c>
      <c r="AF13" s="56">
        <f t="shared" si="2"/>
        <v>0</v>
      </c>
      <c r="AG13" s="56">
        <f t="shared" si="2"/>
        <v>1200000</v>
      </c>
      <c r="AH13" s="56">
        <f t="shared" si="2"/>
        <v>1200000</v>
      </c>
      <c r="AI13" s="56">
        <f t="shared" si="2"/>
        <v>1200000</v>
      </c>
      <c r="AJ13" s="56">
        <f t="shared" si="2"/>
        <v>1200000</v>
      </c>
      <c r="AK13" s="56">
        <f t="shared" si="2"/>
        <v>1200000</v>
      </c>
      <c r="AL13" s="56">
        <f t="shared" si="2"/>
        <v>1200000</v>
      </c>
      <c r="AM13" s="56">
        <f t="shared" si="2"/>
        <v>1200000</v>
      </c>
      <c r="AN13" s="56">
        <f t="shared" si="2"/>
        <v>1200000</v>
      </c>
      <c r="AO13" s="56">
        <f t="shared" si="2"/>
        <v>1200000</v>
      </c>
      <c r="AP13" s="56">
        <f t="shared" si="2"/>
        <v>1200000</v>
      </c>
      <c r="AQ13" s="56">
        <f t="shared" si="2"/>
        <v>0</v>
      </c>
      <c r="AR13" s="56">
        <f t="shared" si="2"/>
        <v>1200000</v>
      </c>
      <c r="AS13" s="56">
        <f t="shared" si="2"/>
        <v>1200000</v>
      </c>
      <c r="AT13" s="56">
        <f t="shared" si="2"/>
        <v>1200000</v>
      </c>
      <c r="AU13" s="56">
        <f t="shared" si="2"/>
        <v>1200000</v>
      </c>
      <c r="AV13" s="56">
        <f t="shared" si="2"/>
        <v>1200000</v>
      </c>
      <c r="AW13" s="56">
        <f t="shared" si="2"/>
        <v>1200000</v>
      </c>
      <c r="AX13" s="56">
        <f t="shared" si="2"/>
        <v>1200000</v>
      </c>
      <c r="AY13" s="56">
        <f t="shared" si="2"/>
        <v>1200000</v>
      </c>
      <c r="AZ13" s="56">
        <f t="shared" si="2"/>
        <v>1200000</v>
      </c>
      <c r="BA13" s="56">
        <f t="shared" si="2"/>
        <v>1200000</v>
      </c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</row>
    <row r="14" spans="1:93" s="40" customFormat="1" x14ac:dyDescent="0.2">
      <c r="A14" s="40" t="s">
        <v>88</v>
      </c>
      <c r="B14" s="41"/>
      <c r="C14" s="55">
        <f t="shared" si="1"/>
        <v>0</v>
      </c>
      <c r="D14" s="55">
        <f t="shared" si="2"/>
        <v>0</v>
      </c>
      <c r="E14" s="55">
        <f t="shared" si="2"/>
        <v>0</v>
      </c>
      <c r="F14" s="55">
        <f t="shared" si="2"/>
        <v>0</v>
      </c>
      <c r="G14" s="55">
        <f t="shared" si="2"/>
        <v>0</v>
      </c>
      <c r="H14" s="55">
        <f t="shared" si="2"/>
        <v>0</v>
      </c>
      <c r="I14" s="55">
        <f t="shared" si="2"/>
        <v>0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>
        <f t="shared" si="2"/>
        <v>0</v>
      </c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  <c r="AB14" s="55">
        <f t="shared" si="2"/>
        <v>0</v>
      </c>
      <c r="AC14" s="55">
        <f t="shared" si="2"/>
        <v>0</v>
      </c>
      <c r="AD14" s="55">
        <f t="shared" si="2"/>
        <v>0</v>
      </c>
      <c r="AE14" s="55">
        <f t="shared" si="2"/>
        <v>0</v>
      </c>
      <c r="AF14" s="55">
        <f t="shared" si="2"/>
        <v>0</v>
      </c>
      <c r="AG14" s="55">
        <f t="shared" si="2"/>
        <v>0</v>
      </c>
      <c r="AH14" s="55">
        <f t="shared" si="2"/>
        <v>0</v>
      </c>
      <c r="AI14" s="55">
        <f t="shared" si="2"/>
        <v>0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  <c r="AO14" s="55">
        <f t="shared" si="2"/>
        <v>0</v>
      </c>
      <c r="AP14" s="55">
        <f t="shared" si="2"/>
        <v>0</v>
      </c>
      <c r="AQ14" s="55">
        <f t="shared" si="2"/>
        <v>0</v>
      </c>
      <c r="AR14" s="55">
        <f t="shared" si="2"/>
        <v>0</v>
      </c>
      <c r="AS14" s="55">
        <f t="shared" si="2"/>
        <v>0</v>
      </c>
      <c r="AT14" s="55">
        <f t="shared" si="2"/>
        <v>0</v>
      </c>
      <c r="AU14" s="55">
        <f t="shared" si="2"/>
        <v>0</v>
      </c>
      <c r="AV14" s="55">
        <f t="shared" si="2"/>
        <v>0</v>
      </c>
      <c r="AW14" s="55">
        <f t="shared" si="2"/>
        <v>0</v>
      </c>
      <c r="AX14" s="55">
        <f t="shared" si="2"/>
        <v>0</v>
      </c>
      <c r="AY14" s="55">
        <f t="shared" si="2"/>
        <v>0</v>
      </c>
      <c r="AZ14" s="55">
        <f t="shared" si="2"/>
        <v>0</v>
      </c>
      <c r="BA14" s="55">
        <f t="shared" si="2"/>
        <v>0</v>
      </c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</row>
    <row r="15" spans="1:93" x14ac:dyDescent="0.2">
      <c r="A15" s="39" t="s">
        <v>97</v>
      </c>
      <c r="C15" s="56">
        <f t="shared" si="1"/>
        <v>0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6">
        <f t="shared" si="2"/>
        <v>0</v>
      </c>
      <c r="H15" s="56">
        <f t="shared" si="2"/>
        <v>0</v>
      </c>
      <c r="I15" s="56">
        <f t="shared" si="2"/>
        <v>0</v>
      </c>
      <c r="J15" s="56">
        <f t="shared" si="2"/>
        <v>0</v>
      </c>
      <c r="K15" s="56">
        <f t="shared" si="2"/>
        <v>0</v>
      </c>
      <c r="L15" s="56">
        <f t="shared" si="2"/>
        <v>0</v>
      </c>
      <c r="M15" s="56">
        <f t="shared" si="2"/>
        <v>0</v>
      </c>
      <c r="N15" s="56">
        <f t="shared" si="2"/>
        <v>0</v>
      </c>
      <c r="O15" s="56">
        <f t="shared" si="2"/>
        <v>0</v>
      </c>
      <c r="P15" s="56">
        <f t="shared" si="2"/>
        <v>0</v>
      </c>
      <c r="Q15" s="56">
        <f t="shared" si="2"/>
        <v>0</v>
      </c>
      <c r="R15" s="56">
        <f t="shared" si="2"/>
        <v>0</v>
      </c>
      <c r="S15" s="56">
        <f t="shared" si="2"/>
        <v>0</v>
      </c>
      <c r="T15" s="56">
        <f t="shared" si="2"/>
        <v>0</v>
      </c>
      <c r="U15" s="56">
        <f t="shared" si="2"/>
        <v>0</v>
      </c>
      <c r="V15" s="56">
        <f t="shared" si="2"/>
        <v>0</v>
      </c>
      <c r="W15" s="56">
        <f t="shared" si="2"/>
        <v>0</v>
      </c>
      <c r="X15" s="56">
        <f t="shared" si="2"/>
        <v>0</v>
      </c>
      <c r="Y15" s="56">
        <f t="shared" si="2"/>
        <v>0</v>
      </c>
      <c r="Z15" s="56">
        <f t="shared" si="2"/>
        <v>0</v>
      </c>
      <c r="AA15" s="56">
        <f t="shared" si="2"/>
        <v>0</v>
      </c>
      <c r="AB15" s="56">
        <f t="shared" si="2"/>
        <v>0</v>
      </c>
      <c r="AC15" s="56">
        <f t="shared" si="2"/>
        <v>0</v>
      </c>
      <c r="AD15" s="56">
        <f t="shared" si="2"/>
        <v>0</v>
      </c>
      <c r="AE15" s="56">
        <f t="shared" si="2"/>
        <v>0</v>
      </c>
      <c r="AF15" s="56">
        <f t="shared" si="2"/>
        <v>0</v>
      </c>
      <c r="AG15" s="56">
        <f t="shared" si="2"/>
        <v>0</v>
      </c>
      <c r="AH15" s="56">
        <f t="shared" si="2"/>
        <v>0</v>
      </c>
      <c r="AI15" s="56">
        <f t="shared" si="2"/>
        <v>0</v>
      </c>
      <c r="AJ15" s="56">
        <f t="shared" si="2"/>
        <v>0</v>
      </c>
      <c r="AK15" s="56">
        <f t="shared" si="2"/>
        <v>0</v>
      </c>
      <c r="AL15" s="56">
        <f t="shared" si="2"/>
        <v>0</v>
      </c>
      <c r="AM15" s="56">
        <f t="shared" si="2"/>
        <v>0</v>
      </c>
      <c r="AN15" s="56">
        <f t="shared" si="2"/>
        <v>0</v>
      </c>
      <c r="AO15" s="56">
        <f t="shared" si="2"/>
        <v>0</v>
      </c>
      <c r="AP15" s="56">
        <f t="shared" si="2"/>
        <v>0</v>
      </c>
      <c r="AQ15" s="56">
        <f t="shared" si="2"/>
        <v>0</v>
      </c>
      <c r="AR15" s="56">
        <f t="shared" si="2"/>
        <v>0</v>
      </c>
      <c r="AS15" s="56">
        <f t="shared" si="2"/>
        <v>0</v>
      </c>
      <c r="AT15" s="56">
        <f t="shared" si="2"/>
        <v>0</v>
      </c>
      <c r="AU15" s="56">
        <f t="shared" si="2"/>
        <v>0</v>
      </c>
      <c r="AV15" s="56">
        <f t="shared" si="2"/>
        <v>0</v>
      </c>
      <c r="AW15" s="56">
        <f t="shared" si="2"/>
        <v>0</v>
      </c>
      <c r="AX15" s="56">
        <f t="shared" si="2"/>
        <v>0</v>
      </c>
      <c r="AY15" s="56">
        <f t="shared" si="2"/>
        <v>0</v>
      </c>
      <c r="AZ15" s="56">
        <f t="shared" si="2"/>
        <v>0</v>
      </c>
      <c r="BA15" s="56">
        <f t="shared" si="2"/>
        <v>0</v>
      </c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</row>
    <row r="16" spans="1:93" x14ac:dyDescent="0.2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</row>
    <row r="17" spans="1:93" x14ac:dyDescent="0.2">
      <c r="A17" s="39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</row>
    <row r="18" spans="1:93" x14ac:dyDescent="0.2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</row>
    <row r="19" spans="1:93" x14ac:dyDescent="0.2">
      <c r="A19" s="59" t="s">
        <v>114</v>
      </c>
      <c r="B19" s="63" t="s">
        <v>99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</row>
    <row r="20" spans="1:93" x14ac:dyDescent="0.2">
      <c r="A20" s="39" t="s">
        <v>100</v>
      </c>
      <c r="B20" s="62" t="s">
        <v>115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</row>
    <row r="21" spans="1:93" x14ac:dyDescent="0.2">
      <c r="A21" s="39" t="s">
        <v>102</v>
      </c>
      <c r="B21" s="62" t="s">
        <v>116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4"/>
      <c r="S21" s="56"/>
      <c r="T21" s="56"/>
      <c r="U21" s="56"/>
      <c r="V21" s="56"/>
      <c r="W21" s="56"/>
      <c r="X21" s="56"/>
      <c r="Y21" s="64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</row>
    <row r="22" spans="1:93" x14ac:dyDescent="0.2">
      <c r="A22" s="39" t="s">
        <v>68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64"/>
      <c r="S22" s="56"/>
      <c r="T22" s="56"/>
      <c r="U22" s="56"/>
      <c r="V22" s="56"/>
      <c r="W22" s="56"/>
      <c r="X22" s="56"/>
      <c r="Y22" s="64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</row>
    <row r="23" spans="1:93" x14ac:dyDescent="0.2">
      <c r="A23" s="39" t="s">
        <v>95</v>
      </c>
      <c r="B23" s="62" t="s">
        <v>93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</row>
    <row r="24" spans="1:93" x14ac:dyDescent="0.2">
      <c r="A24" s="39" t="s">
        <v>92</v>
      </c>
      <c r="B24" s="62">
        <f>IF(B23="","",VLOOKUP(B23,'Drop Down'!$A$2:$B$9,2,FALSE))</f>
        <v>4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</row>
    <row r="25" spans="1:93" x14ac:dyDescent="0.2">
      <c r="A25" s="39" t="s">
        <v>54</v>
      </c>
      <c r="B25" s="62">
        <f>IF(B23="","",VLOOKUP(B23,'Drop Down'!$A$2:$C$9,3,FALSE))</f>
        <v>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</row>
    <row r="26" spans="1:93" x14ac:dyDescent="0.2">
      <c r="A26" s="39" t="s">
        <v>96</v>
      </c>
      <c r="C26" s="56">
        <v>1200000</v>
      </c>
      <c r="D26" s="56">
        <f>C32</f>
        <v>1200000</v>
      </c>
      <c r="E26" s="56">
        <f t="shared" ref="E26:BA26" si="3">D32</f>
        <v>1200000</v>
      </c>
      <c r="F26" s="56">
        <f t="shared" si="3"/>
        <v>1200000</v>
      </c>
      <c r="G26" s="56">
        <f t="shared" si="3"/>
        <v>1200000</v>
      </c>
      <c r="H26" s="56">
        <f t="shared" si="3"/>
        <v>1200000</v>
      </c>
      <c r="I26" s="56">
        <f t="shared" si="3"/>
        <v>1200000</v>
      </c>
      <c r="J26" s="56"/>
      <c r="K26" s="56">
        <f>I32</f>
        <v>1200000</v>
      </c>
      <c r="L26" s="56">
        <f t="shared" si="3"/>
        <v>1200000</v>
      </c>
      <c r="M26" s="56">
        <f t="shared" si="3"/>
        <v>1200000</v>
      </c>
      <c r="N26" s="56">
        <f t="shared" si="3"/>
        <v>1200000</v>
      </c>
      <c r="O26" s="56">
        <f t="shared" si="3"/>
        <v>1200000</v>
      </c>
      <c r="P26" s="56">
        <f t="shared" si="3"/>
        <v>1200000</v>
      </c>
      <c r="Q26" s="56">
        <f t="shared" si="3"/>
        <v>1200000</v>
      </c>
      <c r="R26" s="56">
        <f t="shared" si="3"/>
        <v>1200000</v>
      </c>
      <c r="S26" s="56">
        <f t="shared" si="3"/>
        <v>1200000</v>
      </c>
      <c r="T26" s="56">
        <f t="shared" si="3"/>
        <v>1200000</v>
      </c>
      <c r="U26" s="56"/>
      <c r="V26" s="56">
        <f>T32</f>
        <v>1200000</v>
      </c>
      <c r="W26" s="56">
        <f t="shared" si="3"/>
        <v>1200000</v>
      </c>
      <c r="X26" s="56">
        <f t="shared" si="3"/>
        <v>1200000</v>
      </c>
      <c r="Y26" s="56">
        <f t="shared" si="3"/>
        <v>1200000</v>
      </c>
      <c r="Z26" s="56">
        <f t="shared" si="3"/>
        <v>1200000</v>
      </c>
      <c r="AA26" s="56">
        <f t="shared" si="3"/>
        <v>1200000</v>
      </c>
      <c r="AB26" s="56">
        <f t="shared" si="3"/>
        <v>1200000</v>
      </c>
      <c r="AC26" s="56">
        <f t="shared" si="3"/>
        <v>1200000</v>
      </c>
      <c r="AD26" s="56">
        <f t="shared" si="3"/>
        <v>1200000</v>
      </c>
      <c r="AE26" s="56">
        <f t="shared" si="3"/>
        <v>1200000</v>
      </c>
      <c r="AF26" s="56"/>
      <c r="AG26" s="56">
        <f>AE32</f>
        <v>1200000</v>
      </c>
      <c r="AH26" s="56">
        <f t="shared" si="3"/>
        <v>1200000</v>
      </c>
      <c r="AI26" s="56">
        <f t="shared" si="3"/>
        <v>1200000</v>
      </c>
      <c r="AJ26" s="56">
        <f t="shared" si="3"/>
        <v>1200000</v>
      </c>
      <c r="AK26" s="56">
        <f t="shared" si="3"/>
        <v>1200000</v>
      </c>
      <c r="AL26" s="56">
        <f t="shared" si="3"/>
        <v>1200000</v>
      </c>
      <c r="AM26" s="56">
        <f t="shared" si="3"/>
        <v>1200000</v>
      </c>
      <c r="AN26" s="56">
        <f t="shared" si="3"/>
        <v>1200000</v>
      </c>
      <c r="AO26" s="56">
        <f t="shared" si="3"/>
        <v>1200000</v>
      </c>
      <c r="AP26" s="56">
        <f t="shared" si="3"/>
        <v>1200000</v>
      </c>
      <c r="AQ26" s="56"/>
      <c r="AR26" s="56">
        <f>AP32</f>
        <v>1200000</v>
      </c>
      <c r="AS26" s="56">
        <f t="shared" si="3"/>
        <v>1200000</v>
      </c>
      <c r="AT26" s="56">
        <f t="shared" si="3"/>
        <v>1200000</v>
      </c>
      <c r="AU26" s="56">
        <f t="shared" si="3"/>
        <v>1200000</v>
      </c>
      <c r="AV26" s="56">
        <f t="shared" si="3"/>
        <v>1200000</v>
      </c>
      <c r="AW26" s="56">
        <f t="shared" si="3"/>
        <v>1200000</v>
      </c>
      <c r="AX26" s="56">
        <f t="shared" si="3"/>
        <v>1200000</v>
      </c>
      <c r="AY26" s="56">
        <f t="shared" si="3"/>
        <v>1200000</v>
      </c>
      <c r="AZ26" s="56">
        <f t="shared" si="3"/>
        <v>1200000</v>
      </c>
      <c r="BA26" s="56">
        <f t="shared" si="3"/>
        <v>1200000</v>
      </c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</row>
    <row r="27" spans="1:93" s="40" customFormat="1" x14ac:dyDescent="0.2">
      <c r="A27" s="40" t="s">
        <v>84</v>
      </c>
      <c r="B27" s="41"/>
      <c r="C27" s="55">
        <v>1200000</v>
      </c>
      <c r="D27" s="55">
        <f t="shared" ref="D27:I27" si="4">C31</f>
        <v>1200000</v>
      </c>
      <c r="E27" s="55">
        <f t="shared" si="4"/>
        <v>1200000</v>
      </c>
      <c r="F27" s="55">
        <f t="shared" si="4"/>
        <v>1200000</v>
      </c>
      <c r="G27" s="55">
        <f t="shared" si="4"/>
        <v>1200000</v>
      </c>
      <c r="H27" s="55">
        <f t="shared" si="4"/>
        <v>1200000</v>
      </c>
      <c r="I27" s="55">
        <f t="shared" si="4"/>
        <v>1200000</v>
      </c>
      <c r="J27" s="55"/>
      <c r="K27" s="55">
        <f>I31</f>
        <v>1200000</v>
      </c>
      <c r="L27" s="55">
        <f t="shared" ref="L27:T27" si="5">K31</f>
        <v>1200000</v>
      </c>
      <c r="M27" s="55">
        <f t="shared" si="5"/>
        <v>1200000</v>
      </c>
      <c r="N27" s="55">
        <f t="shared" si="5"/>
        <v>1200000</v>
      </c>
      <c r="O27" s="55">
        <f t="shared" si="5"/>
        <v>1200000</v>
      </c>
      <c r="P27" s="55">
        <f t="shared" si="5"/>
        <v>1200000</v>
      </c>
      <c r="Q27" s="55">
        <f t="shared" si="5"/>
        <v>1200000</v>
      </c>
      <c r="R27" s="55">
        <f t="shared" si="5"/>
        <v>1200000</v>
      </c>
      <c r="S27" s="55">
        <f t="shared" si="5"/>
        <v>1200000</v>
      </c>
      <c r="T27" s="55">
        <f t="shared" si="5"/>
        <v>1200000</v>
      </c>
      <c r="U27" s="55"/>
      <c r="V27" s="55">
        <f>T31</f>
        <v>1200000</v>
      </c>
      <c r="W27" s="55">
        <f t="shared" ref="W27:AE27" si="6">V31</f>
        <v>1200000</v>
      </c>
      <c r="X27" s="55">
        <f t="shared" si="6"/>
        <v>1200000</v>
      </c>
      <c r="Y27" s="55">
        <f t="shared" si="6"/>
        <v>1200000</v>
      </c>
      <c r="Z27" s="55">
        <f t="shared" si="6"/>
        <v>1200000</v>
      </c>
      <c r="AA27" s="55">
        <f t="shared" si="6"/>
        <v>1200000</v>
      </c>
      <c r="AB27" s="55">
        <f t="shared" si="6"/>
        <v>1200000</v>
      </c>
      <c r="AC27" s="55">
        <f t="shared" si="6"/>
        <v>1200000</v>
      </c>
      <c r="AD27" s="55">
        <f t="shared" si="6"/>
        <v>1200000</v>
      </c>
      <c r="AE27" s="55">
        <f t="shared" si="6"/>
        <v>1200000</v>
      </c>
      <c r="AF27" s="55"/>
      <c r="AG27" s="55">
        <f>AE31</f>
        <v>1200000</v>
      </c>
      <c r="AH27" s="55">
        <f t="shared" ref="AH27:AP27" si="7">AG31</f>
        <v>1200000</v>
      </c>
      <c r="AI27" s="55">
        <f t="shared" si="7"/>
        <v>1200000</v>
      </c>
      <c r="AJ27" s="55">
        <f t="shared" si="7"/>
        <v>1200000</v>
      </c>
      <c r="AK27" s="55">
        <f t="shared" si="7"/>
        <v>1200000</v>
      </c>
      <c r="AL27" s="55">
        <f t="shared" si="7"/>
        <v>1200000</v>
      </c>
      <c r="AM27" s="55">
        <f t="shared" si="7"/>
        <v>1200000</v>
      </c>
      <c r="AN27" s="55">
        <f t="shared" si="7"/>
        <v>1200000</v>
      </c>
      <c r="AO27" s="55">
        <f t="shared" si="7"/>
        <v>1200000</v>
      </c>
      <c r="AP27" s="55">
        <f t="shared" si="7"/>
        <v>1200000</v>
      </c>
      <c r="AQ27" s="55"/>
      <c r="AR27" s="55">
        <f>AP31</f>
        <v>1200000</v>
      </c>
      <c r="AS27" s="55">
        <f t="shared" ref="AS27:BA27" si="8">AR31</f>
        <v>1200000</v>
      </c>
      <c r="AT27" s="55">
        <f t="shared" si="8"/>
        <v>1200000</v>
      </c>
      <c r="AU27" s="55">
        <f t="shared" si="8"/>
        <v>1200000</v>
      </c>
      <c r="AV27" s="55">
        <f t="shared" si="8"/>
        <v>1200000</v>
      </c>
      <c r="AW27" s="55">
        <f t="shared" si="8"/>
        <v>1200000</v>
      </c>
      <c r="AX27" s="55">
        <f t="shared" si="8"/>
        <v>1200000</v>
      </c>
      <c r="AY27" s="55">
        <f t="shared" si="8"/>
        <v>1200000</v>
      </c>
      <c r="AZ27" s="55">
        <f t="shared" si="8"/>
        <v>1200000</v>
      </c>
      <c r="BA27" s="55">
        <f t="shared" si="8"/>
        <v>1200000</v>
      </c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</row>
    <row r="28" spans="1:93" x14ac:dyDescent="0.2">
      <c r="A28" s="39" t="s">
        <v>82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/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/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/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/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</row>
    <row r="29" spans="1:93" x14ac:dyDescent="0.2">
      <c r="A29" s="39" t="s">
        <v>83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/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/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/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/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</row>
    <row r="30" spans="1:93" x14ac:dyDescent="0.2">
      <c r="A30" s="39" t="s">
        <v>87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/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/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/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/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</row>
    <row r="31" spans="1:93" s="40" customFormat="1" x14ac:dyDescent="0.2">
      <c r="A31" s="40" t="s">
        <v>88</v>
      </c>
      <c r="B31" s="41"/>
      <c r="C31" s="55">
        <f t="shared" ref="C31:I31" si="9">SUM(C27:C30)</f>
        <v>1200000</v>
      </c>
      <c r="D31" s="55">
        <f t="shared" si="9"/>
        <v>1200000</v>
      </c>
      <c r="E31" s="55">
        <f t="shared" si="9"/>
        <v>1200000</v>
      </c>
      <c r="F31" s="55">
        <f t="shared" si="9"/>
        <v>1200000</v>
      </c>
      <c r="G31" s="55">
        <f t="shared" si="9"/>
        <v>1200000</v>
      </c>
      <c r="H31" s="55">
        <f t="shared" si="9"/>
        <v>1200000</v>
      </c>
      <c r="I31" s="55">
        <f t="shared" si="9"/>
        <v>1200000</v>
      </c>
      <c r="J31" s="55"/>
      <c r="K31" s="55">
        <f t="shared" ref="K31:T31" si="10">SUM(K27:K30)</f>
        <v>1200000</v>
      </c>
      <c r="L31" s="55">
        <f t="shared" si="10"/>
        <v>1200000</v>
      </c>
      <c r="M31" s="55">
        <f t="shared" si="10"/>
        <v>1200000</v>
      </c>
      <c r="N31" s="55">
        <f t="shared" si="10"/>
        <v>1200000</v>
      </c>
      <c r="O31" s="55">
        <f t="shared" si="10"/>
        <v>1200000</v>
      </c>
      <c r="P31" s="55">
        <f t="shared" si="10"/>
        <v>1200000</v>
      </c>
      <c r="Q31" s="55">
        <f t="shared" si="10"/>
        <v>1200000</v>
      </c>
      <c r="R31" s="55">
        <f t="shared" si="10"/>
        <v>1200000</v>
      </c>
      <c r="S31" s="55">
        <f t="shared" si="10"/>
        <v>1200000</v>
      </c>
      <c r="T31" s="55">
        <f t="shared" si="10"/>
        <v>1200000</v>
      </c>
      <c r="U31" s="55"/>
      <c r="V31" s="55">
        <f t="shared" ref="V31:AE31" si="11">SUM(V27:V30)</f>
        <v>1200000</v>
      </c>
      <c r="W31" s="55">
        <f t="shared" si="11"/>
        <v>1200000</v>
      </c>
      <c r="X31" s="55">
        <f t="shared" si="11"/>
        <v>1200000</v>
      </c>
      <c r="Y31" s="55">
        <f t="shared" si="11"/>
        <v>1200000</v>
      </c>
      <c r="Z31" s="55">
        <f t="shared" si="11"/>
        <v>1200000</v>
      </c>
      <c r="AA31" s="55">
        <f t="shared" si="11"/>
        <v>1200000</v>
      </c>
      <c r="AB31" s="55">
        <f t="shared" si="11"/>
        <v>1200000</v>
      </c>
      <c r="AC31" s="55">
        <f t="shared" si="11"/>
        <v>1200000</v>
      </c>
      <c r="AD31" s="55">
        <f t="shared" si="11"/>
        <v>1200000</v>
      </c>
      <c r="AE31" s="55">
        <f t="shared" si="11"/>
        <v>1200000</v>
      </c>
      <c r="AF31" s="55"/>
      <c r="AG31" s="55">
        <f t="shared" ref="AG31:AP31" si="12">SUM(AG27:AG30)</f>
        <v>1200000</v>
      </c>
      <c r="AH31" s="55">
        <f t="shared" si="12"/>
        <v>1200000</v>
      </c>
      <c r="AI31" s="55">
        <f t="shared" si="12"/>
        <v>1200000</v>
      </c>
      <c r="AJ31" s="55">
        <f t="shared" si="12"/>
        <v>1200000</v>
      </c>
      <c r="AK31" s="55">
        <f t="shared" si="12"/>
        <v>1200000</v>
      </c>
      <c r="AL31" s="55">
        <f t="shared" si="12"/>
        <v>1200000</v>
      </c>
      <c r="AM31" s="55">
        <f t="shared" si="12"/>
        <v>1200000</v>
      </c>
      <c r="AN31" s="55">
        <f t="shared" si="12"/>
        <v>1200000</v>
      </c>
      <c r="AO31" s="55">
        <f t="shared" si="12"/>
        <v>1200000</v>
      </c>
      <c r="AP31" s="55">
        <f t="shared" si="12"/>
        <v>1200000</v>
      </c>
      <c r="AQ31" s="55"/>
      <c r="AR31" s="55">
        <f t="shared" ref="AR31:BA31" si="13">SUM(AR27:AR30)</f>
        <v>1200000</v>
      </c>
      <c r="AS31" s="55">
        <f t="shared" si="13"/>
        <v>1200000</v>
      </c>
      <c r="AT31" s="55">
        <f t="shared" si="13"/>
        <v>1200000</v>
      </c>
      <c r="AU31" s="55">
        <f t="shared" si="13"/>
        <v>1200000</v>
      </c>
      <c r="AV31" s="55">
        <f t="shared" si="13"/>
        <v>1200000</v>
      </c>
      <c r="AW31" s="55">
        <f t="shared" si="13"/>
        <v>1200000</v>
      </c>
      <c r="AX31" s="55">
        <f t="shared" si="13"/>
        <v>1200000</v>
      </c>
      <c r="AY31" s="55">
        <f t="shared" si="13"/>
        <v>1200000</v>
      </c>
      <c r="AZ31" s="55">
        <f t="shared" si="13"/>
        <v>1200000</v>
      </c>
      <c r="BA31" s="55">
        <f t="shared" si="13"/>
        <v>1200000</v>
      </c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</row>
    <row r="32" spans="1:93" x14ac:dyDescent="0.2">
      <c r="A32" s="39" t="s">
        <v>97</v>
      </c>
      <c r="C32" s="56">
        <f t="shared" ref="C32:I32" si="14">C26+C28-C29</f>
        <v>1200000</v>
      </c>
      <c r="D32" s="56">
        <f t="shared" si="14"/>
        <v>1200000</v>
      </c>
      <c r="E32" s="56">
        <f t="shared" si="14"/>
        <v>1200000</v>
      </c>
      <c r="F32" s="56">
        <f t="shared" si="14"/>
        <v>1200000</v>
      </c>
      <c r="G32" s="56">
        <f t="shared" si="14"/>
        <v>1200000</v>
      </c>
      <c r="H32" s="56">
        <f t="shared" si="14"/>
        <v>1200000</v>
      </c>
      <c r="I32" s="56">
        <f t="shared" si="14"/>
        <v>1200000</v>
      </c>
      <c r="J32" s="56"/>
      <c r="K32" s="56">
        <f t="shared" ref="K32:T32" si="15">K26+K28-K29</f>
        <v>1200000</v>
      </c>
      <c r="L32" s="56">
        <f t="shared" si="15"/>
        <v>1200000</v>
      </c>
      <c r="M32" s="56">
        <f t="shared" si="15"/>
        <v>1200000</v>
      </c>
      <c r="N32" s="56">
        <f t="shared" si="15"/>
        <v>1200000</v>
      </c>
      <c r="O32" s="56">
        <f t="shared" si="15"/>
        <v>1200000</v>
      </c>
      <c r="P32" s="56">
        <f t="shared" si="15"/>
        <v>1200000</v>
      </c>
      <c r="Q32" s="56">
        <f t="shared" si="15"/>
        <v>1200000</v>
      </c>
      <c r="R32" s="56">
        <f t="shared" si="15"/>
        <v>1200000</v>
      </c>
      <c r="S32" s="56">
        <f t="shared" si="15"/>
        <v>1200000</v>
      </c>
      <c r="T32" s="56">
        <f t="shared" si="15"/>
        <v>1200000</v>
      </c>
      <c r="U32" s="56"/>
      <c r="V32" s="56">
        <f t="shared" ref="V32:AE32" si="16">V26+V28-V29</f>
        <v>1200000</v>
      </c>
      <c r="W32" s="56">
        <f t="shared" si="16"/>
        <v>1200000</v>
      </c>
      <c r="X32" s="56">
        <f t="shared" si="16"/>
        <v>1200000</v>
      </c>
      <c r="Y32" s="56">
        <f t="shared" si="16"/>
        <v>1200000</v>
      </c>
      <c r="Z32" s="56">
        <f t="shared" si="16"/>
        <v>1200000</v>
      </c>
      <c r="AA32" s="56">
        <f t="shared" si="16"/>
        <v>1200000</v>
      </c>
      <c r="AB32" s="56">
        <f t="shared" si="16"/>
        <v>1200000</v>
      </c>
      <c r="AC32" s="56">
        <f t="shared" si="16"/>
        <v>1200000</v>
      </c>
      <c r="AD32" s="56">
        <f t="shared" si="16"/>
        <v>1200000</v>
      </c>
      <c r="AE32" s="56">
        <f t="shared" si="16"/>
        <v>1200000</v>
      </c>
      <c r="AF32" s="56"/>
      <c r="AG32" s="56">
        <f t="shared" ref="AG32:AP32" si="17">AG26+AG28-AG29</f>
        <v>1200000</v>
      </c>
      <c r="AH32" s="56">
        <f t="shared" si="17"/>
        <v>1200000</v>
      </c>
      <c r="AI32" s="56">
        <f t="shared" si="17"/>
        <v>1200000</v>
      </c>
      <c r="AJ32" s="56">
        <f t="shared" si="17"/>
        <v>1200000</v>
      </c>
      <c r="AK32" s="56">
        <f t="shared" si="17"/>
        <v>1200000</v>
      </c>
      <c r="AL32" s="56">
        <f t="shared" si="17"/>
        <v>1200000</v>
      </c>
      <c r="AM32" s="56">
        <f t="shared" si="17"/>
        <v>1200000</v>
      </c>
      <c r="AN32" s="56">
        <f t="shared" si="17"/>
        <v>1200000</v>
      </c>
      <c r="AO32" s="56">
        <f t="shared" si="17"/>
        <v>1200000</v>
      </c>
      <c r="AP32" s="56">
        <f t="shared" si="17"/>
        <v>1200000</v>
      </c>
      <c r="AQ32" s="56"/>
      <c r="AR32" s="56">
        <f t="shared" ref="AR32:BA32" si="18">AR26+AR28-AR29</f>
        <v>1200000</v>
      </c>
      <c r="AS32" s="56">
        <f t="shared" si="18"/>
        <v>1200000</v>
      </c>
      <c r="AT32" s="56">
        <f t="shared" si="18"/>
        <v>1200000</v>
      </c>
      <c r="AU32" s="56">
        <f t="shared" si="18"/>
        <v>1200000</v>
      </c>
      <c r="AV32" s="56">
        <f t="shared" si="18"/>
        <v>1200000</v>
      </c>
      <c r="AW32" s="56">
        <f t="shared" si="18"/>
        <v>1200000</v>
      </c>
      <c r="AX32" s="56">
        <f t="shared" si="18"/>
        <v>1200000</v>
      </c>
      <c r="AY32" s="56">
        <f t="shared" si="18"/>
        <v>1200000</v>
      </c>
      <c r="AZ32" s="56">
        <f t="shared" si="18"/>
        <v>1200000</v>
      </c>
      <c r="BA32" s="56">
        <f t="shared" si="18"/>
        <v>1200000</v>
      </c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</row>
    <row r="33" spans="1:93" x14ac:dyDescent="0.2">
      <c r="A33" s="39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</row>
    <row r="34" spans="1:93" x14ac:dyDescent="0.2">
      <c r="A34" s="59" t="s">
        <v>66</v>
      </c>
      <c r="B34" s="63" t="s">
        <v>99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</row>
    <row r="35" spans="1:93" x14ac:dyDescent="0.2">
      <c r="A35" s="39" t="s">
        <v>100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</row>
    <row r="36" spans="1:93" x14ac:dyDescent="0.2">
      <c r="A36" s="39" t="s">
        <v>102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64"/>
      <c r="S36" s="56"/>
      <c r="T36" s="56"/>
      <c r="U36" s="56"/>
      <c r="V36" s="56"/>
      <c r="W36" s="56"/>
      <c r="X36" s="56"/>
      <c r="Y36" s="64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</row>
    <row r="37" spans="1:93" x14ac:dyDescent="0.2">
      <c r="A37" s="39" t="s">
        <v>68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64"/>
      <c r="S37" s="56"/>
      <c r="T37" s="56"/>
      <c r="U37" s="56"/>
      <c r="V37" s="56"/>
      <c r="W37" s="56"/>
      <c r="X37" s="56"/>
      <c r="Y37" s="64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</row>
    <row r="38" spans="1:93" x14ac:dyDescent="0.2">
      <c r="A38" s="39" t="s">
        <v>95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</row>
    <row r="39" spans="1:93" x14ac:dyDescent="0.2">
      <c r="A39" s="39" t="s">
        <v>92</v>
      </c>
      <c r="B39" s="62" t="str">
        <f>IF(B38="","",VLOOKUP(B38,'Drop Down'!$A$2:$B$9,2,FALSE))</f>
        <v/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</row>
    <row r="40" spans="1:93" x14ac:dyDescent="0.2">
      <c r="A40" s="39" t="s">
        <v>54</v>
      </c>
      <c r="B40" s="62" t="str">
        <f>IF(B38="","",VLOOKUP(B38,'Drop Down'!$A$2:$C$9,3,FALSE))</f>
        <v/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</row>
    <row r="41" spans="1:93" x14ac:dyDescent="0.2">
      <c r="A41" s="39" t="s">
        <v>96</v>
      </c>
      <c r="C41" s="56">
        <v>0</v>
      </c>
      <c r="D41" s="56">
        <f>C47</f>
        <v>0</v>
      </c>
      <c r="E41" s="56">
        <f t="shared" ref="E41:I41" si="19">D47</f>
        <v>0</v>
      </c>
      <c r="F41" s="56">
        <f t="shared" si="19"/>
        <v>0</v>
      </c>
      <c r="G41" s="56">
        <f t="shared" si="19"/>
        <v>0</v>
      </c>
      <c r="H41" s="56">
        <f t="shared" si="19"/>
        <v>0</v>
      </c>
      <c r="I41" s="56">
        <f t="shared" si="19"/>
        <v>0</v>
      </c>
      <c r="J41" s="56"/>
      <c r="K41" s="56">
        <f>I47</f>
        <v>0</v>
      </c>
      <c r="L41" s="56">
        <f t="shared" ref="L41:T41" si="20">K47</f>
        <v>0</v>
      </c>
      <c r="M41" s="56">
        <f t="shared" si="20"/>
        <v>0</v>
      </c>
      <c r="N41" s="56">
        <f t="shared" si="20"/>
        <v>0</v>
      </c>
      <c r="O41" s="56">
        <f t="shared" si="20"/>
        <v>0</v>
      </c>
      <c r="P41" s="56">
        <f t="shared" si="20"/>
        <v>0</v>
      </c>
      <c r="Q41" s="56">
        <f t="shared" si="20"/>
        <v>0</v>
      </c>
      <c r="R41" s="56">
        <f t="shared" si="20"/>
        <v>0</v>
      </c>
      <c r="S41" s="56">
        <f t="shared" si="20"/>
        <v>0</v>
      </c>
      <c r="T41" s="56">
        <f t="shared" si="20"/>
        <v>0</v>
      </c>
      <c r="U41" s="56"/>
      <c r="V41" s="56">
        <f>T47</f>
        <v>0</v>
      </c>
      <c r="W41" s="56">
        <f t="shared" ref="W41:AE41" si="21">V47</f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6">
        <f t="shared" si="21"/>
        <v>0</v>
      </c>
      <c r="AC41" s="56">
        <f t="shared" si="21"/>
        <v>0</v>
      </c>
      <c r="AD41" s="56">
        <f t="shared" si="21"/>
        <v>0</v>
      </c>
      <c r="AE41" s="56">
        <f t="shared" si="21"/>
        <v>0</v>
      </c>
      <c r="AF41" s="56"/>
      <c r="AG41" s="56">
        <f>AE47</f>
        <v>0</v>
      </c>
      <c r="AH41" s="56">
        <f t="shared" ref="AH41:AP41" si="22">AG47</f>
        <v>0</v>
      </c>
      <c r="AI41" s="56">
        <f t="shared" si="22"/>
        <v>0</v>
      </c>
      <c r="AJ41" s="56">
        <f t="shared" si="22"/>
        <v>0</v>
      </c>
      <c r="AK41" s="56">
        <f t="shared" si="22"/>
        <v>0</v>
      </c>
      <c r="AL41" s="56">
        <f t="shared" si="22"/>
        <v>0</v>
      </c>
      <c r="AM41" s="56">
        <f t="shared" si="22"/>
        <v>0</v>
      </c>
      <c r="AN41" s="56">
        <f t="shared" si="22"/>
        <v>0</v>
      </c>
      <c r="AO41" s="56">
        <f t="shared" si="22"/>
        <v>0</v>
      </c>
      <c r="AP41" s="56">
        <f t="shared" si="22"/>
        <v>0</v>
      </c>
      <c r="AQ41" s="56"/>
      <c r="AR41" s="56">
        <f>AP47</f>
        <v>0</v>
      </c>
      <c r="AS41" s="56">
        <f t="shared" ref="AS41:BA41" si="23">AR47</f>
        <v>0</v>
      </c>
      <c r="AT41" s="56">
        <f t="shared" si="23"/>
        <v>0</v>
      </c>
      <c r="AU41" s="56">
        <f t="shared" si="23"/>
        <v>0</v>
      </c>
      <c r="AV41" s="56">
        <f t="shared" si="23"/>
        <v>0</v>
      </c>
      <c r="AW41" s="56">
        <f t="shared" si="23"/>
        <v>0</v>
      </c>
      <c r="AX41" s="56">
        <f t="shared" si="23"/>
        <v>0</v>
      </c>
      <c r="AY41" s="56">
        <f t="shared" si="23"/>
        <v>0</v>
      </c>
      <c r="AZ41" s="56">
        <f t="shared" si="23"/>
        <v>0</v>
      </c>
      <c r="BA41" s="56">
        <f t="shared" si="23"/>
        <v>0</v>
      </c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</row>
    <row r="42" spans="1:93" s="40" customFormat="1" x14ac:dyDescent="0.2">
      <c r="A42" s="40" t="s">
        <v>84</v>
      </c>
      <c r="B42" s="41"/>
      <c r="C42" s="55">
        <v>0</v>
      </c>
      <c r="D42" s="55">
        <f t="shared" ref="D42:I42" si="24">C46</f>
        <v>0</v>
      </c>
      <c r="E42" s="55">
        <f t="shared" si="24"/>
        <v>0</v>
      </c>
      <c r="F42" s="55">
        <f t="shared" si="24"/>
        <v>0</v>
      </c>
      <c r="G42" s="55">
        <f t="shared" si="24"/>
        <v>0</v>
      </c>
      <c r="H42" s="55">
        <f t="shared" si="24"/>
        <v>0</v>
      </c>
      <c r="I42" s="55">
        <f t="shared" si="24"/>
        <v>0</v>
      </c>
      <c r="J42" s="55"/>
      <c r="K42" s="55">
        <f>I46</f>
        <v>0</v>
      </c>
      <c r="L42" s="55">
        <f t="shared" ref="L42:T42" si="25">K46</f>
        <v>0</v>
      </c>
      <c r="M42" s="55">
        <f t="shared" si="25"/>
        <v>0</v>
      </c>
      <c r="N42" s="55">
        <f t="shared" si="25"/>
        <v>0</v>
      </c>
      <c r="O42" s="55">
        <f t="shared" si="25"/>
        <v>0</v>
      </c>
      <c r="P42" s="55">
        <f t="shared" si="25"/>
        <v>0</v>
      </c>
      <c r="Q42" s="55">
        <f t="shared" si="25"/>
        <v>0</v>
      </c>
      <c r="R42" s="55">
        <f t="shared" si="25"/>
        <v>0</v>
      </c>
      <c r="S42" s="55">
        <f t="shared" si="25"/>
        <v>0</v>
      </c>
      <c r="T42" s="55">
        <f t="shared" si="25"/>
        <v>0</v>
      </c>
      <c r="U42" s="55"/>
      <c r="V42" s="55">
        <f>T46</f>
        <v>0</v>
      </c>
      <c r="W42" s="55">
        <f t="shared" ref="W42:AE42" si="26">V46</f>
        <v>0</v>
      </c>
      <c r="X42" s="55">
        <f t="shared" si="26"/>
        <v>0</v>
      </c>
      <c r="Y42" s="55">
        <f t="shared" si="26"/>
        <v>0</v>
      </c>
      <c r="Z42" s="55">
        <f t="shared" si="26"/>
        <v>0</v>
      </c>
      <c r="AA42" s="55">
        <f t="shared" si="26"/>
        <v>0</v>
      </c>
      <c r="AB42" s="55">
        <f t="shared" si="26"/>
        <v>0</v>
      </c>
      <c r="AC42" s="55">
        <f t="shared" si="26"/>
        <v>0</v>
      </c>
      <c r="AD42" s="55">
        <f t="shared" si="26"/>
        <v>0</v>
      </c>
      <c r="AE42" s="55">
        <f t="shared" si="26"/>
        <v>0</v>
      </c>
      <c r="AF42" s="55"/>
      <c r="AG42" s="55">
        <f>AE46</f>
        <v>0</v>
      </c>
      <c r="AH42" s="55">
        <f t="shared" ref="AH42:AP42" si="27">AG46</f>
        <v>0</v>
      </c>
      <c r="AI42" s="55">
        <f t="shared" si="27"/>
        <v>0</v>
      </c>
      <c r="AJ42" s="55">
        <f t="shared" si="27"/>
        <v>0</v>
      </c>
      <c r="AK42" s="55">
        <f t="shared" si="27"/>
        <v>0</v>
      </c>
      <c r="AL42" s="55">
        <f t="shared" si="27"/>
        <v>0</v>
      </c>
      <c r="AM42" s="55">
        <f t="shared" si="27"/>
        <v>0</v>
      </c>
      <c r="AN42" s="55">
        <f t="shared" si="27"/>
        <v>0</v>
      </c>
      <c r="AO42" s="55">
        <f t="shared" si="27"/>
        <v>0</v>
      </c>
      <c r="AP42" s="55">
        <f t="shared" si="27"/>
        <v>0</v>
      </c>
      <c r="AQ42" s="55"/>
      <c r="AR42" s="55">
        <f>AP46</f>
        <v>0</v>
      </c>
      <c r="AS42" s="55">
        <f t="shared" ref="AS42:BA42" si="28">AR46</f>
        <v>0</v>
      </c>
      <c r="AT42" s="55">
        <f t="shared" si="28"/>
        <v>0</v>
      </c>
      <c r="AU42" s="55">
        <f t="shared" si="28"/>
        <v>0</v>
      </c>
      <c r="AV42" s="55">
        <f t="shared" si="28"/>
        <v>0</v>
      </c>
      <c r="AW42" s="55">
        <f t="shared" si="28"/>
        <v>0</v>
      </c>
      <c r="AX42" s="55">
        <f t="shared" si="28"/>
        <v>0</v>
      </c>
      <c r="AY42" s="55">
        <f t="shared" si="28"/>
        <v>0</v>
      </c>
      <c r="AZ42" s="55">
        <f t="shared" si="28"/>
        <v>0</v>
      </c>
      <c r="BA42" s="55">
        <f t="shared" si="28"/>
        <v>0</v>
      </c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</row>
    <row r="43" spans="1:93" x14ac:dyDescent="0.2">
      <c r="A43" s="39" t="s">
        <v>82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/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/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/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/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</row>
    <row r="44" spans="1:93" x14ac:dyDescent="0.2">
      <c r="A44" s="39" t="s">
        <v>83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/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/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/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/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</row>
    <row r="45" spans="1:93" x14ac:dyDescent="0.2">
      <c r="A45" s="39" t="s">
        <v>87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/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/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/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/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</row>
    <row r="46" spans="1:93" s="40" customFormat="1" x14ac:dyDescent="0.2">
      <c r="A46" s="40" t="s">
        <v>88</v>
      </c>
      <c r="B46" s="41"/>
      <c r="C46" s="55">
        <f t="shared" ref="C46:I46" si="29">SUM(C42:C45)</f>
        <v>0</v>
      </c>
      <c r="D46" s="55">
        <f t="shared" si="29"/>
        <v>0</v>
      </c>
      <c r="E46" s="55">
        <f t="shared" si="29"/>
        <v>0</v>
      </c>
      <c r="F46" s="55">
        <f t="shared" si="29"/>
        <v>0</v>
      </c>
      <c r="G46" s="55">
        <f t="shared" si="29"/>
        <v>0</v>
      </c>
      <c r="H46" s="55">
        <f t="shared" si="29"/>
        <v>0</v>
      </c>
      <c r="I46" s="55">
        <f t="shared" si="29"/>
        <v>0</v>
      </c>
      <c r="J46" s="55"/>
      <c r="K46" s="55">
        <f t="shared" ref="K46:T46" si="30">SUM(K42:K45)</f>
        <v>0</v>
      </c>
      <c r="L46" s="55">
        <f t="shared" si="30"/>
        <v>0</v>
      </c>
      <c r="M46" s="55">
        <f t="shared" si="30"/>
        <v>0</v>
      </c>
      <c r="N46" s="55">
        <f t="shared" si="30"/>
        <v>0</v>
      </c>
      <c r="O46" s="55">
        <f t="shared" si="30"/>
        <v>0</v>
      </c>
      <c r="P46" s="55">
        <f t="shared" si="30"/>
        <v>0</v>
      </c>
      <c r="Q46" s="55">
        <f t="shared" si="30"/>
        <v>0</v>
      </c>
      <c r="R46" s="55">
        <f t="shared" si="30"/>
        <v>0</v>
      </c>
      <c r="S46" s="55">
        <f t="shared" si="30"/>
        <v>0</v>
      </c>
      <c r="T46" s="55">
        <f t="shared" si="30"/>
        <v>0</v>
      </c>
      <c r="U46" s="55"/>
      <c r="V46" s="55">
        <f t="shared" ref="V46:AE46" si="31">SUM(V42:V45)</f>
        <v>0</v>
      </c>
      <c r="W46" s="55">
        <f t="shared" si="31"/>
        <v>0</v>
      </c>
      <c r="X46" s="55">
        <f t="shared" si="31"/>
        <v>0</v>
      </c>
      <c r="Y46" s="55">
        <f t="shared" si="31"/>
        <v>0</v>
      </c>
      <c r="Z46" s="55">
        <f t="shared" si="31"/>
        <v>0</v>
      </c>
      <c r="AA46" s="55">
        <f t="shared" si="31"/>
        <v>0</v>
      </c>
      <c r="AB46" s="55">
        <f t="shared" si="31"/>
        <v>0</v>
      </c>
      <c r="AC46" s="55">
        <f t="shared" si="31"/>
        <v>0</v>
      </c>
      <c r="AD46" s="55">
        <f t="shared" si="31"/>
        <v>0</v>
      </c>
      <c r="AE46" s="55">
        <f t="shared" si="31"/>
        <v>0</v>
      </c>
      <c r="AF46" s="55"/>
      <c r="AG46" s="55">
        <f t="shared" ref="AG46:AP46" si="32">SUM(AG42:AG45)</f>
        <v>0</v>
      </c>
      <c r="AH46" s="55">
        <f t="shared" si="32"/>
        <v>0</v>
      </c>
      <c r="AI46" s="55">
        <f t="shared" si="32"/>
        <v>0</v>
      </c>
      <c r="AJ46" s="55">
        <f t="shared" si="32"/>
        <v>0</v>
      </c>
      <c r="AK46" s="55">
        <f t="shared" si="32"/>
        <v>0</v>
      </c>
      <c r="AL46" s="55">
        <f t="shared" si="32"/>
        <v>0</v>
      </c>
      <c r="AM46" s="55">
        <f t="shared" si="32"/>
        <v>0</v>
      </c>
      <c r="AN46" s="55">
        <f t="shared" si="32"/>
        <v>0</v>
      </c>
      <c r="AO46" s="55">
        <f t="shared" si="32"/>
        <v>0</v>
      </c>
      <c r="AP46" s="55">
        <f t="shared" si="32"/>
        <v>0</v>
      </c>
      <c r="AQ46" s="55"/>
      <c r="AR46" s="55">
        <f t="shared" ref="AR46:BA46" si="33">SUM(AR42:AR45)</f>
        <v>0</v>
      </c>
      <c r="AS46" s="55">
        <f t="shared" si="33"/>
        <v>0</v>
      </c>
      <c r="AT46" s="55">
        <f t="shared" si="33"/>
        <v>0</v>
      </c>
      <c r="AU46" s="55">
        <f t="shared" si="33"/>
        <v>0</v>
      </c>
      <c r="AV46" s="55">
        <f t="shared" si="33"/>
        <v>0</v>
      </c>
      <c r="AW46" s="55">
        <f t="shared" si="33"/>
        <v>0</v>
      </c>
      <c r="AX46" s="55">
        <f t="shared" si="33"/>
        <v>0</v>
      </c>
      <c r="AY46" s="55">
        <f t="shared" si="33"/>
        <v>0</v>
      </c>
      <c r="AZ46" s="55">
        <f t="shared" si="33"/>
        <v>0</v>
      </c>
      <c r="BA46" s="55">
        <f t="shared" si="33"/>
        <v>0</v>
      </c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</row>
    <row r="47" spans="1:93" x14ac:dyDescent="0.2">
      <c r="A47" s="39" t="s">
        <v>97</v>
      </c>
      <c r="C47" s="56">
        <f t="shared" ref="C47:I47" si="34">C41+C43-C44</f>
        <v>0</v>
      </c>
      <c r="D47" s="56">
        <f t="shared" si="34"/>
        <v>0</v>
      </c>
      <c r="E47" s="56">
        <f t="shared" si="34"/>
        <v>0</v>
      </c>
      <c r="F47" s="56">
        <f t="shared" si="34"/>
        <v>0</v>
      </c>
      <c r="G47" s="56">
        <f t="shared" si="34"/>
        <v>0</v>
      </c>
      <c r="H47" s="56">
        <f t="shared" si="34"/>
        <v>0</v>
      </c>
      <c r="I47" s="56">
        <f t="shared" si="34"/>
        <v>0</v>
      </c>
      <c r="J47" s="56"/>
      <c r="K47" s="56">
        <f t="shared" ref="K47:T47" si="35">K41+K43-K44</f>
        <v>0</v>
      </c>
      <c r="L47" s="56">
        <f t="shared" si="35"/>
        <v>0</v>
      </c>
      <c r="M47" s="56">
        <f t="shared" si="35"/>
        <v>0</v>
      </c>
      <c r="N47" s="56">
        <f t="shared" si="35"/>
        <v>0</v>
      </c>
      <c r="O47" s="56">
        <f t="shared" si="35"/>
        <v>0</v>
      </c>
      <c r="P47" s="56">
        <f t="shared" si="35"/>
        <v>0</v>
      </c>
      <c r="Q47" s="56">
        <f t="shared" si="35"/>
        <v>0</v>
      </c>
      <c r="R47" s="56">
        <f t="shared" si="35"/>
        <v>0</v>
      </c>
      <c r="S47" s="56">
        <f t="shared" si="35"/>
        <v>0</v>
      </c>
      <c r="T47" s="56">
        <f t="shared" si="35"/>
        <v>0</v>
      </c>
      <c r="U47" s="56"/>
      <c r="V47" s="56">
        <f t="shared" ref="V47:AE47" si="36">V41+V43-V44</f>
        <v>0</v>
      </c>
      <c r="W47" s="56">
        <f t="shared" si="36"/>
        <v>0</v>
      </c>
      <c r="X47" s="56">
        <f t="shared" si="36"/>
        <v>0</v>
      </c>
      <c r="Y47" s="56">
        <f t="shared" si="36"/>
        <v>0</v>
      </c>
      <c r="Z47" s="56">
        <f t="shared" si="36"/>
        <v>0</v>
      </c>
      <c r="AA47" s="56">
        <f t="shared" si="36"/>
        <v>0</v>
      </c>
      <c r="AB47" s="56">
        <f t="shared" si="36"/>
        <v>0</v>
      </c>
      <c r="AC47" s="56">
        <f t="shared" si="36"/>
        <v>0</v>
      </c>
      <c r="AD47" s="56">
        <f t="shared" si="36"/>
        <v>0</v>
      </c>
      <c r="AE47" s="56">
        <f t="shared" si="36"/>
        <v>0</v>
      </c>
      <c r="AF47" s="56"/>
      <c r="AG47" s="56">
        <f t="shared" ref="AG47:AP47" si="37">AG41+AG43-AG44</f>
        <v>0</v>
      </c>
      <c r="AH47" s="56">
        <f t="shared" si="37"/>
        <v>0</v>
      </c>
      <c r="AI47" s="56">
        <f t="shared" si="37"/>
        <v>0</v>
      </c>
      <c r="AJ47" s="56">
        <f t="shared" si="37"/>
        <v>0</v>
      </c>
      <c r="AK47" s="56">
        <f t="shared" si="37"/>
        <v>0</v>
      </c>
      <c r="AL47" s="56">
        <f t="shared" si="37"/>
        <v>0</v>
      </c>
      <c r="AM47" s="56">
        <f t="shared" si="37"/>
        <v>0</v>
      </c>
      <c r="AN47" s="56">
        <f t="shared" si="37"/>
        <v>0</v>
      </c>
      <c r="AO47" s="56">
        <f t="shared" si="37"/>
        <v>0</v>
      </c>
      <c r="AP47" s="56">
        <f t="shared" si="37"/>
        <v>0</v>
      </c>
      <c r="AQ47" s="56"/>
      <c r="AR47" s="56">
        <f t="shared" ref="AR47:BA47" si="38">AR41+AR43-AR44</f>
        <v>0</v>
      </c>
      <c r="AS47" s="56">
        <f t="shared" si="38"/>
        <v>0</v>
      </c>
      <c r="AT47" s="56">
        <f t="shared" si="38"/>
        <v>0</v>
      </c>
      <c r="AU47" s="56">
        <f t="shared" si="38"/>
        <v>0</v>
      </c>
      <c r="AV47" s="56">
        <f t="shared" si="38"/>
        <v>0</v>
      </c>
      <c r="AW47" s="56">
        <f t="shared" si="38"/>
        <v>0</v>
      </c>
      <c r="AX47" s="56">
        <f t="shared" si="38"/>
        <v>0</v>
      </c>
      <c r="AY47" s="56">
        <f t="shared" si="38"/>
        <v>0</v>
      </c>
      <c r="AZ47" s="56">
        <f t="shared" si="38"/>
        <v>0</v>
      </c>
      <c r="BA47" s="56">
        <f t="shared" si="38"/>
        <v>0</v>
      </c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</row>
    <row r="48" spans="1:93" x14ac:dyDescent="0.2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</row>
    <row r="49" spans="1:93" x14ac:dyDescent="0.2">
      <c r="A49" s="59" t="s">
        <v>66</v>
      </c>
      <c r="B49" s="63" t="s">
        <v>99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</row>
    <row r="50" spans="1:93" x14ac:dyDescent="0.2">
      <c r="A50" s="39" t="s">
        <v>100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</row>
    <row r="51" spans="1:93" x14ac:dyDescent="0.2">
      <c r="A51" s="39" t="s">
        <v>102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64"/>
      <c r="S51" s="56"/>
      <c r="T51" s="56"/>
      <c r="U51" s="56"/>
      <c r="V51" s="56"/>
      <c r="W51" s="56"/>
      <c r="X51" s="56"/>
      <c r="Y51" s="64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</row>
    <row r="52" spans="1:93" x14ac:dyDescent="0.2">
      <c r="A52" s="39" t="s">
        <v>68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64"/>
      <c r="S52" s="56"/>
      <c r="T52" s="56"/>
      <c r="U52" s="56"/>
      <c r="V52" s="56"/>
      <c r="W52" s="56"/>
      <c r="X52" s="56"/>
      <c r="Y52" s="64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</row>
    <row r="53" spans="1:93" x14ac:dyDescent="0.2">
      <c r="A53" s="39" t="s">
        <v>95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</row>
    <row r="54" spans="1:93" x14ac:dyDescent="0.2">
      <c r="A54" s="39" t="s">
        <v>92</v>
      </c>
      <c r="B54" s="62" t="str">
        <f>IF(B53="","",VLOOKUP(B53,'Drop Down'!$A$2:$B$9,2,FALSE))</f>
        <v/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</row>
    <row r="55" spans="1:93" x14ac:dyDescent="0.2">
      <c r="A55" s="39" t="s">
        <v>54</v>
      </c>
      <c r="B55" s="62" t="str">
        <f>IF(B53="","",VLOOKUP(B53,'Drop Down'!$A$2:$C$9,3,FALSE))</f>
        <v/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</row>
    <row r="56" spans="1:93" x14ac:dyDescent="0.2">
      <c r="A56" s="39" t="s">
        <v>96</v>
      </c>
      <c r="C56" s="56">
        <v>0</v>
      </c>
      <c r="D56" s="56">
        <f>C62</f>
        <v>0</v>
      </c>
      <c r="E56" s="56">
        <f t="shared" ref="E56:I56" si="39">D62</f>
        <v>0</v>
      </c>
      <c r="F56" s="56">
        <f t="shared" si="39"/>
        <v>0</v>
      </c>
      <c r="G56" s="56">
        <f t="shared" si="39"/>
        <v>0</v>
      </c>
      <c r="H56" s="56">
        <f t="shared" si="39"/>
        <v>0</v>
      </c>
      <c r="I56" s="56">
        <f t="shared" si="39"/>
        <v>0</v>
      </c>
      <c r="J56" s="56"/>
      <c r="K56" s="56">
        <f>I62</f>
        <v>0</v>
      </c>
      <c r="L56" s="56">
        <f t="shared" ref="L56:T56" si="40">K62</f>
        <v>0</v>
      </c>
      <c r="M56" s="56">
        <f t="shared" si="40"/>
        <v>0</v>
      </c>
      <c r="N56" s="56">
        <f t="shared" si="40"/>
        <v>0</v>
      </c>
      <c r="O56" s="56">
        <f t="shared" si="40"/>
        <v>0</v>
      </c>
      <c r="P56" s="56">
        <f t="shared" si="40"/>
        <v>0</v>
      </c>
      <c r="Q56" s="56">
        <f t="shared" si="40"/>
        <v>0</v>
      </c>
      <c r="R56" s="56">
        <f t="shared" si="40"/>
        <v>0</v>
      </c>
      <c r="S56" s="56">
        <f t="shared" si="40"/>
        <v>0</v>
      </c>
      <c r="T56" s="56">
        <f t="shared" si="40"/>
        <v>0</v>
      </c>
      <c r="U56" s="56"/>
      <c r="V56" s="56">
        <f>T62</f>
        <v>0</v>
      </c>
      <c r="W56" s="56">
        <f t="shared" ref="W56:AE56" si="41">V62</f>
        <v>0</v>
      </c>
      <c r="X56" s="56">
        <f t="shared" si="41"/>
        <v>0</v>
      </c>
      <c r="Y56" s="56">
        <f t="shared" si="41"/>
        <v>0</v>
      </c>
      <c r="Z56" s="56">
        <f t="shared" si="41"/>
        <v>0</v>
      </c>
      <c r="AA56" s="56">
        <f t="shared" si="41"/>
        <v>0</v>
      </c>
      <c r="AB56" s="56">
        <f t="shared" si="41"/>
        <v>0</v>
      </c>
      <c r="AC56" s="56">
        <f t="shared" si="41"/>
        <v>0</v>
      </c>
      <c r="AD56" s="56">
        <f t="shared" si="41"/>
        <v>0</v>
      </c>
      <c r="AE56" s="56">
        <f t="shared" si="41"/>
        <v>0</v>
      </c>
      <c r="AF56" s="56"/>
      <c r="AG56" s="56">
        <f>AE62</f>
        <v>0</v>
      </c>
      <c r="AH56" s="56">
        <f t="shared" ref="AH56:AP56" si="42">AG62</f>
        <v>0</v>
      </c>
      <c r="AI56" s="56">
        <f t="shared" si="42"/>
        <v>0</v>
      </c>
      <c r="AJ56" s="56">
        <f t="shared" si="42"/>
        <v>0</v>
      </c>
      <c r="AK56" s="56">
        <f t="shared" si="42"/>
        <v>0</v>
      </c>
      <c r="AL56" s="56">
        <f t="shared" si="42"/>
        <v>0</v>
      </c>
      <c r="AM56" s="56">
        <f t="shared" si="42"/>
        <v>0</v>
      </c>
      <c r="AN56" s="56">
        <f t="shared" si="42"/>
        <v>0</v>
      </c>
      <c r="AO56" s="56">
        <f t="shared" si="42"/>
        <v>0</v>
      </c>
      <c r="AP56" s="56">
        <f t="shared" si="42"/>
        <v>0</v>
      </c>
      <c r="AQ56" s="56"/>
      <c r="AR56" s="56">
        <f>AP62</f>
        <v>0</v>
      </c>
      <c r="AS56" s="56">
        <f t="shared" ref="AS56:BA56" si="43">AR62</f>
        <v>0</v>
      </c>
      <c r="AT56" s="56">
        <f t="shared" si="43"/>
        <v>0</v>
      </c>
      <c r="AU56" s="56">
        <f t="shared" si="43"/>
        <v>0</v>
      </c>
      <c r="AV56" s="56">
        <f t="shared" si="43"/>
        <v>0</v>
      </c>
      <c r="AW56" s="56">
        <f t="shared" si="43"/>
        <v>0</v>
      </c>
      <c r="AX56" s="56">
        <f t="shared" si="43"/>
        <v>0</v>
      </c>
      <c r="AY56" s="56">
        <f t="shared" si="43"/>
        <v>0</v>
      </c>
      <c r="AZ56" s="56">
        <f t="shared" si="43"/>
        <v>0</v>
      </c>
      <c r="BA56" s="56">
        <f t="shared" si="43"/>
        <v>0</v>
      </c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</row>
    <row r="57" spans="1:93" s="40" customFormat="1" x14ac:dyDescent="0.2">
      <c r="A57" s="40" t="s">
        <v>84</v>
      </c>
      <c r="B57" s="41"/>
      <c r="C57" s="55">
        <v>0</v>
      </c>
      <c r="D57" s="55">
        <f t="shared" ref="D57:I57" si="44">C61</f>
        <v>0</v>
      </c>
      <c r="E57" s="55">
        <f t="shared" si="44"/>
        <v>0</v>
      </c>
      <c r="F57" s="55">
        <f t="shared" si="44"/>
        <v>0</v>
      </c>
      <c r="G57" s="55">
        <f t="shared" si="44"/>
        <v>0</v>
      </c>
      <c r="H57" s="55">
        <f t="shared" si="44"/>
        <v>0</v>
      </c>
      <c r="I57" s="55">
        <f t="shared" si="44"/>
        <v>0</v>
      </c>
      <c r="J57" s="55"/>
      <c r="K57" s="55">
        <f>I61</f>
        <v>0</v>
      </c>
      <c r="L57" s="55">
        <f t="shared" ref="L57:T57" si="45">K61</f>
        <v>0</v>
      </c>
      <c r="M57" s="55">
        <f t="shared" si="45"/>
        <v>0</v>
      </c>
      <c r="N57" s="55">
        <f t="shared" si="45"/>
        <v>0</v>
      </c>
      <c r="O57" s="55">
        <f t="shared" si="45"/>
        <v>0</v>
      </c>
      <c r="P57" s="55">
        <f t="shared" si="45"/>
        <v>0</v>
      </c>
      <c r="Q57" s="55">
        <f t="shared" si="45"/>
        <v>0</v>
      </c>
      <c r="R57" s="55">
        <f t="shared" si="45"/>
        <v>0</v>
      </c>
      <c r="S57" s="55">
        <f t="shared" si="45"/>
        <v>0</v>
      </c>
      <c r="T57" s="55">
        <f t="shared" si="45"/>
        <v>0</v>
      </c>
      <c r="U57" s="55"/>
      <c r="V57" s="55">
        <f>T61</f>
        <v>0</v>
      </c>
      <c r="W57" s="55">
        <f t="shared" ref="W57:AE57" si="46">V61</f>
        <v>0</v>
      </c>
      <c r="X57" s="55">
        <f t="shared" si="46"/>
        <v>0</v>
      </c>
      <c r="Y57" s="55">
        <f t="shared" si="46"/>
        <v>0</v>
      </c>
      <c r="Z57" s="55">
        <f t="shared" si="46"/>
        <v>0</v>
      </c>
      <c r="AA57" s="55">
        <f t="shared" si="46"/>
        <v>0</v>
      </c>
      <c r="AB57" s="55">
        <f t="shared" si="46"/>
        <v>0</v>
      </c>
      <c r="AC57" s="55">
        <f t="shared" si="46"/>
        <v>0</v>
      </c>
      <c r="AD57" s="55">
        <f t="shared" si="46"/>
        <v>0</v>
      </c>
      <c r="AE57" s="55">
        <f t="shared" si="46"/>
        <v>0</v>
      </c>
      <c r="AF57" s="55"/>
      <c r="AG57" s="55">
        <f>AE61</f>
        <v>0</v>
      </c>
      <c r="AH57" s="55">
        <f t="shared" ref="AH57:AP57" si="47">AG61</f>
        <v>0</v>
      </c>
      <c r="AI57" s="55">
        <f t="shared" si="47"/>
        <v>0</v>
      </c>
      <c r="AJ57" s="55">
        <f t="shared" si="47"/>
        <v>0</v>
      </c>
      <c r="AK57" s="55">
        <f t="shared" si="47"/>
        <v>0</v>
      </c>
      <c r="AL57" s="55">
        <f t="shared" si="47"/>
        <v>0</v>
      </c>
      <c r="AM57" s="55">
        <f t="shared" si="47"/>
        <v>0</v>
      </c>
      <c r="AN57" s="55">
        <f t="shared" si="47"/>
        <v>0</v>
      </c>
      <c r="AO57" s="55">
        <f t="shared" si="47"/>
        <v>0</v>
      </c>
      <c r="AP57" s="55">
        <f t="shared" si="47"/>
        <v>0</v>
      </c>
      <c r="AQ57" s="55"/>
      <c r="AR57" s="55">
        <f>AP61</f>
        <v>0</v>
      </c>
      <c r="AS57" s="55">
        <f t="shared" ref="AS57:BA57" si="48">AR61</f>
        <v>0</v>
      </c>
      <c r="AT57" s="55">
        <f t="shared" si="48"/>
        <v>0</v>
      </c>
      <c r="AU57" s="55">
        <f t="shared" si="48"/>
        <v>0</v>
      </c>
      <c r="AV57" s="55">
        <f t="shared" si="48"/>
        <v>0</v>
      </c>
      <c r="AW57" s="55">
        <f t="shared" si="48"/>
        <v>0</v>
      </c>
      <c r="AX57" s="55">
        <f t="shared" si="48"/>
        <v>0</v>
      </c>
      <c r="AY57" s="55">
        <f t="shared" si="48"/>
        <v>0</v>
      </c>
      <c r="AZ57" s="55">
        <f t="shared" si="48"/>
        <v>0</v>
      </c>
      <c r="BA57" s="55">
        <f t="shared" si="48"/>
        <v>0</v>
      </c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</row>
    <row r="58" spans="1:93" x14ac:dyDescent="0.2">
      <c r="A58" s="39" t="s">
        <v>82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/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/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/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/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</row>
    <row r="59" spans="1:93" x14ac:dyDescent="0.2">
      <c r="A59" s="39" t="s">
        <v>83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/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/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/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/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</row>
    <row r="60" spans="1:93" x14ac:dyDescent="0.2">
      <c r="A60" s="39" t="s">
        <v>87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/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/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/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/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</row>
    <row r="61" spans="1:93" s="40" customFormat="1" x14ac:dyDescent="0.2">
      <c r="A61" s="40" t="s">
        <v>88</v>
      </c>
      <c r="B61" s="41"/>
      <c r="C61" s="55">
        <f t="shared" ref="C61:I61" si="49">SUM(C57:C60)</f>
        <v>0</v>
      </c>
      <c r="D61" s="55">
        <f t="shared" si="49"/>
        <v>0</v>
      </c>
      <c r="E61" s="55">
        <f t="shared" si="49"/>
        <v>0</v>
      </c>
      <c r="F61" s="55">
        <f t="shared" si="49"/>
        <v>0</v>
      </c>
      <c r="G61" s="55">
        <f t="shared" si="49"/>
        <v>0</v>
      </c>
      <c r="H61" s="55">
        <f t="shared" si="49"/>
        <v>0</v>
      </c>
      <c r="I61" s="55">
        <f t="shared" si="49"/>
        <v>0</v>
      </c>
      <c r="J61" s="55"/>
      <c r="K61" s="55">
        <f t="shared" ref="K61:T61" si="50">SUM(K57:K60)</f>
        <v>0</v>
      </c>
      <c r="L61" s="55">
        <f t="shared" si="50"/>
        <v>0</v>
      </c>
      <c r="M61" s="55">
        <f t="shared" si="50"/>
        <v>0</v>
      </c>
      <c r="N61" s="55">
        <f t="shared" si="50"/>
        <v>0</v>
      </c>
      <c r="O61" s="55">
        <f t="shared" si="50"/>
        <v>0</v>
      </c>
      <c r="P61" s="55">
        <f t="shared" si="50"/>
        <v>0</v>
      </c>
      <c r="Q61" s="55">
        <f t="shared" si="50"/>
        <v>0</v>
      </c>
      <c r="R61" s="55">
        <f t="shared" si="50"/>
        <v>0</v>
      </c>
      <c r="S61" s="55">
        <f t="shared" si="50"/>
        <v>0</v>
      </c>
      <c r="T61" s="55">
        <f t="shared" si="50"/>
        <v>0</v>
      </c>
      <c r="U61" s="55"/>
      <c r="V61" s="55">
        <f t="shared" ref="V61:AE61" si="51">SUM(V57:V60)</f>
        <v>0</v>
      </c>
      <c r="W61" s="55">
        <f t="shared" si="51"/>
        <v>0</v>
      </c>
      <c r="X61" s="55">
        <f t="shared" si="51"/>
        <v>0</v>
      </c>
      <c r="Y61" s="55">
        <f t="shared" si="51"/>
        <v>0</v>
      </c>
      <c r="Z61" s="55">
        <f t="shared" si="51"/>
        <v>0</v>
      </c>
      <c r="AA61" s="55">
        <f t="shared" si="51"/>
        <v>0</v>
      </c>
      <c r="AB61" s="55">
        <f t="shared" si="51"/>
        <v>0</v>
      </c>
      <c r="AC61" s="55">
        <f t="shared" si="51"/>
        <v>0</v>
      </c>
      <c r="AD61" s="55">
        <f t="shared" si="51"/>
        <v>0</v>
      </c>
      <c r="AE61" s="55">
        <f t="shared" si="51"/>
        <v>0</v>
      </c>
      <c r="AF61" s="55"/>
      <c r="AG61" s="55">
        <f t="shared" ref="AG61:AP61" si="52">SUM(AG57:AG60)</f>
        <v>0</v>
      </c>
      <c r="AH61" s="55">
        <f t="shared" si="52"/>
        <v>0</v>
      </c>
      <c r="AI61" s="55">
        <f t="shared" si="52"/>
        <v>0</v>
      </c>
      <c r="AJ61" s="55">
        <f t="shared" si="52"/>
        <v>0</v>
      </c>
      <c r="AK61" s="55">
        <f t="shared" si="52"/>
        <v>0</v>
      </c>
      <c r="AL61" s="55">
        <f t="shared" si="52"/>
        <v>0</v>
      </c>
      <c r="AM61" s="55">
        <f t="shared" si="52"/>
        <v>0</v>
      </c>
      <c r="AN61" s="55">
        <f t="shared" si="52"/>
        <v>0</v>
      </c>
      <c r="AO61" s="55">
        <f t="shared" si="52"/>
        <v>0</v>
      </c>
      <c r="AP61" s="55">
        <f t="shared" si="52"/>
        <v>0</v>
      </c>
      <c r="AQ61" s="55"/>
      <c r="AR61" s="55">
        <f t="shared" ref="AR61:BA61" si="53">SUM(AR57:AR60)</f>
        <v>0</v>
      </c>
      <c r="AS61" s="55">
        <f t="shared" si="53"/>
        <v>0</v>
      </c>
      <c r="AT61" s="55">
        <f t="shared" si="53"/>
        <v>0</v>
      </c>
      <c r="AU61" s="55">
        <f t="shared" si="53"/>
        <v>0</v>
      </c>
      <c r="AV61" s="55">
        <f t="shared" si="53"/>
        <v>0</v>
      </c>
      <c r="AW61" s="55">
        <f t="shared" si="53"/>
        <v>0</v>
      </c>
      <c r="AX61" s="55">
        <f t="shared" si="53"/>
        <v>0</v>
      </c>
      <c r="AY61" s="55">
        <f t="shared" si="53"/>
        <v>0</v>
      </c>
      <c r="AZ61" s="55">
        <f t="shared" si="53"/>
        <v>0</v>
      </c>
      <c r="BA61" s="55">
        <f t="shared" si="53"/>
        <v>0</v>
      </c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</row>
    <row r="62" spans="1:93" x14ac:dyDescent="0.2">
      <c r="A62" s="39" t="s">
        <v>97</v>
      </c>
      <c r="C62" s="56">
        <f t="shared" ref="C62:I62" si="54">C56+C58-C59</f>
        <v>0</v>
      </c>
      <c r="D62" s="56">
        <f t="shared" si="54"/>
        <v>0</v>
      </c>
      <c r="E62" s="56">
        <f t="shared" si="54"/>
        <v>0</v>
      </c>
      <c r="F62" s="56">
        <f t="shared" si="54"/>
        <v>0</v>
      </c>
      <c r="G62" s="56">
        <f t="shared" si="54"/>
        <v>0</v>
      </c>
      <c r="H62" s="56">
        <f t="shared" si="54"/>
        <v>0</v>
      </c>
      <c r="I62" s="56">
        <f t="shared" si="54"/>
        <v>0</v>
      </c>
      <c r="J62" s="56"/>
      <c r="K62" s="56">
        <f t="shared" ref="K62:T62" si="55">K56+K58-K59</f>
        <v>0</v>
      </c>
      <c r="L62" s="56">
        <f t="shared" si="55"/>
        <v>0</v>
      </c>
      <c r="M62" s="56">
        <f t="shared" si="55"/>
        <v>0</v>
      </c>
      <c r="N62" s="56">
        <f t="shared" si="55"/>
        <v>0</v>
      </c>
      <c r="O62" s="56">
        <f t="shared" si="55"/>
        <v>0</v>
      </c>
      <c r="P62" s="56">
        <f t="shared" si="55"/>
        <v>0</v>
      </c>
      <c r="Q62" s="56">
        <f t="shared" si="55"/>
        <v>0</v>
      </c>
      <c r="R62" s="56">
        <f t="shared" si="55"/>
        <v>0</v>
      </c>
      <c r="S62" s="56">
        <f t="shared" si="55"/>
        <v>0</v>
      </c>
      <c r="T62" s="56">
        <f t="shared" si="55"/>
        <v>0</v>
      </c>
      <c r="U62" s="56"/>
      <c r="V62" s="56">
        <f t="shared" ref="V62:AE62" si="56">V56+V58-V59</f>
        <v>0</v>
      </c>
      <c r="W62" s="56">
        <f t="shared" si="56"/>
        <v>0</v>
      </c>
      <c r="X62" s="56">
        <f t="shared" si="56"/>
        <v>0</v>
      </c>
      <c r="Y62" s="56">
        <f t="shared" si="56"/>
        <v>0</v>
      </c>
      <c r="Z62" s="56">
        <f t="shared" si="56"/>
        <v>0</v>
      </c>
      <c r="AA62" s="56">
        <f t="shared" si="56"/>
        <v>0</v>
      </c>
      <c r="AB62" s="56">
        <f t="shared" si="56"/>
        <v>0</v>
      </c>
      <c r="AC62" s="56">
        <f t="shared" si="56"/>
        <v>0</v>
      </c>
      <c r="AD62" s="56">
        <f t="shared" si="56"/>
        <v>0</v>
      </c>
      <c r="AE62" s="56">
        <f t="shared" si="56"/>
        <v>0</v>
      </c>
      <c r="AF62" s="56"/>
      <c r="AG62" s="56">
        <f t="shared" ref="AG62:AP62" si="57">AG56+AG58-AG59</f>
        <v>0</v>
      </c>
      <c r="AH62" s="56">
        <f t="shared" si="57"/>
        <v>0</v>
      </c>
      <c r="AI62" s="56">
        <f t="shared" si="57"/>
        <v>0</v>
      </c>
      <c r="AJ62" s="56">
        <f t="shared" si="57"/>
        <v>0</v>
      </c>
      <c r="AK62" s="56">
        <f t="shared" si="57"/>
        <v>0</v>
      </c>
      <c r="AL62" s="56">
        <f t="shared" si="57"/>
        <v>0</v>
      </c>
      <c r="AM62" s="56">
        <f t="shared" si="57"/>
        <v>0</v>
      </c>
      <c r="AN62" s="56">
        <f t="shared" si="57"/>
        <v>0</v>
      </c>
      <c r="AO62" s="56">
        <f t="shared" si="57"/>
        <v>0</v>
      </c>
      <c r="AP62" s="56">
        <f t="shared" si="57"/>
        <v>0</v>
      </c>
      <c r="AQ62" s="56"/>
      <c r="AR62" s="56">
        <f t="shared" ref="AR62:BA62" si="58">AR56+AR58-AR59</f>
        <v>0</v>
      </c>
      <c r="AS62" s="56">
        <f t="shared" si="58"/>
        <v>0</v>
      </c>
      <c r="AT62" s="56">
        <f t="shared" si="58"/>
        <v>0</v>
      </c>
      <c r="AU62" s="56">
        <f t="shared" si="58"/>
        <v>0</v>
      </c>
      <c r="AV62" s="56">
        <f t="shared" si="58"/>
        <v>0</v>
      </c>
      <c r="AW62" s="56">
        <f t="shared" si="58"/>
        <v>0</v>
      </c>
      <c r="AX62" s="56">
        <f t="shared" si="58"/>
        <v>0</v>
      </c>
      <c r="AY62" s="56">
        <f t="shared" si="58"/>
        <v>0</v>
      </c>
      <c r="AZ62" s="56">
        <f t="shared" si="58"/>
        <v>0</v>
      </c>
      <c r="BA62" s="56">
        <f t="shared" si="58"/>
        <v>0</v>
      </c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</row>
    <row r="63" spans="1:93" x14ac:dyDescent="0.2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</row>
    <row r="64" spans="1:93" x14ac:dyDescent="0.2">
      <c r="A64" s="59" t="s">
        <v>66</v>
      </c>
      <c r="B64" s="63" t="s">
        <v>99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</row>
    <row r="65" spans="1:93" x14ac:dyDescent="0.2">
      <c r="A65" s="39" t="s">
        <v>100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</row>
    <row r="66" spans="1:93" x14ac:dyDescent="0.2">
      <c r="A66" s="39" t="s">
        <v>102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64"/>
      <c r="S66" s="56"/>
      <c r="T66" s="56"/>
      <c r="U66" s="56"/>
      <c r="V66" s="56"/>
      <c r="W66" s="56"/>
      <c r="X66" s="56"/>
      <c r="Y66" s="64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</row>
    <row r="67" spans="1:93" x14ac:dyDescent="0.2">
      <c r="A67" s="39" t="s">
        <v>68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64"/>
      <c r="S67" s="56"/>
      <c r="T67" s="56"/>
      <c r="U67" s="56"/>
      <c r="V67" s="56"/>
      <c r="W67" s="56"/>
      <c r="X67" s="56"/>
      <c r="Y67" s="64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</row>
    <row r="68" spans="1:93" x14ac:dyDescent="0.2">
      <c r="A68" s="39" t="s">
        <v>95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</row>
    <row r="69" spans="1:93" x14ac:dyDescent="0.2">
      <c r="A69" s="39" t="s">
        <v>92</v>
      </c>
      <c r="B69" s="62" t="str">
        <f>IF(B68="","",VLOOKUP(B68,'Drop Down'!$A$2:$B$9,2,FALSE))</f>
        <v/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</row>
    <row r="70" spans="1:93" x14ac:dyDescent="0.2">
      <c r="A70" s="39" t="s">
        <v>54</v>
      </c>
      <c r="B70" s="62" t="str">
        <f>IF(B68="","",VLOOKUP(B68,'Drop Down'!$A$2:$C$9,3,FALSE))</f>
        <v/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</row>
    <row r="71" spans="1:93" x14ac:dyDescent="0.2">
      <c r="A71" s="39" t="s">
        <v>96</v>
      </c>
      <c r="C71" s="56">
        <v>0</v>
      </c>
      <c r="D71" s="56">
        <f>C77</f>
        <v>0</v>
      </c>
      <c r="E71" s="56">
        <f t="shared" ref="E71:I71" si="59">D77</f>
        <v>0</v>
      </c>
      <c r="F71" s="56">
        <f t="shared" si="59"/>
        <v>0</v>
      </c>
      <c r="G71" s="56">
        <f t="shared" si="59"/>
        <v>0</v>
      </c>
      <c r="H71" s="56">
        <f t="shared" si="59"/>
        <v>0</v>
      </c>
      <c r="I71" s="56">
        <f t="shared" si="59"/>
        <v>0</v>
      </c>
      <c r="J71" s="56"/>
      <c r="K71" s="56">
        <f>I77</f>
        <v>0</v>
      </c>
      <c r="L71" s="56">
        <f t="shared" ref="L71:T71" si="60">K77</f>
        <v>0</v>
      </c>
      <c r="M71" s="56">
        <f t="shared" si="60"/>
        <v>0</v>
      </c>
      <c r="N71" s="56">
        <f t="shared" si="60"/>
        <v>0</v>
      </c>
      <c r="O71" s="56">
        <f t="shared" si="60"/>
        <v>0</v>
      </c>
      <c r="P71" s="56">
        <f t="shared" si="60"/>
        <v>0</v>
      </c>
      <c r="Q71" s="56">
        <f t="shared" si="60"/>
        <v>0</v>
      </c>
      <c r="R71" s="56">
        <f t="shared" si="60"/>
        <v>0</v>
      </c>
      <c r="S71" s="56">
        <f t="shared" si="60"/>
        <v>0</v>
      </c>
      <c r="T71" s="56">
        <f t="shared" si="60"/>
        <v>0</v>
      </c>
      <c r="U71" s="56"/>
      <c r="V71" s="56">
        <f>T77</f>
        <v>0</v>
      </c>
      <c r="W71" s="56">
        <f t="shared" ref="W71:AE71" si="61">V77</f>
        <v>0</v>
      </c>
      <c r="X71" s="56">
        <f t="shared" si="61"/>
        <v>0</v>
      </c>
      <c r="Y71" s="56">
        <f t="shared" si="61"/>
        <v>0</v>
      </c>
      <c r="Z71" s="56">
        <f t="shared" si="61"/>
        <v>0</v>
      </c>
      <c r="AA71" s="56">
        <f t="shared" si="61"/>
        <v>0</v>
      </c>
      <c r="AB71" s="56">
        <f t="shared" si="61"/>
        <v>0</v>
      </c>
      <c r="AC71" s="56">
        <f t="shared" si="61"/>
        <v>0</v>
      </c>
      <c r="AD71" s="56">
        <f t="shared" si="61"/>
        <v>0</v>
      </c>
      <c r="AE71" s="56">
        <f t="shared" si="61"/>
        <v>0</v>
      </c>
      <c r="AF71" s="56"/>
      <c r="AG71" s="56">
        <f>AE77</f>
        <v>0</v>
      </c>
      <c r="AH71" s="56">
        <f t="shared" ref="AH71:AP71" si="62">AG77</f>
        <v>0</v>
      </c>
      <c r="AI71" s="56">
        <f t="shared" si="62"/>
        <v>0</v>
      </c>
      <c r="AJ71" s="56">
        <f t="shared" si="62"/>
        <v>0</v>
      </c>
      <c r="AK71" s="56">
        <f t="shared" si="62"/>
        <v>0</v>
      </c>
      <c r="AL71" s="56">
        <f t="shared" si="62"/>
        <v>0</v>
      </c>
      <c r="AM71" s="56">
        <f t="shared" si="62"/>
        <v>0</v>
      </c>
      <c r="AN71" s="56">
        <f t="shared" si="62"/>
        <v>0</v>
      </c>
      <c r="AO71" s="56">
        <f t="shared" si="62"/>
        <v>0</v>
      </c>
      <c r="AP71" s="56">
        <f t="shared" si="62"/>
        <v>0</v>
      </c>
      <c r="AQ71" s="56"/>
      <c r="AR71" s="56">
        <f>AP77</f>
        <v>0</v>
      </c>
      <c r="AS71" s="56">
        <f t="shared" ref="AS71:BA71" si="63">AR77</f>
        <v>0</v>
      </c>
      <c r="AT71" s="56">
        <f t="shared" si="63"/>
        <v>0</v>
      </c>
      <c r="AU71" s="56">
        <f t="shared" si="63"/>
        <v>0</v>
      </c>
      <c r="AV71" s="56">
        <f t="shared" si="63"/>
        <v>0</v>
      </c>
      <c r="AW71" s="56">
        <f t="shared" si="63"/>
        <v>0</v>
      </c>
      <c r="AX71" s="56">
        <f t="shared" si="63"/>
        <v>0</v>
      </c>
      <c r="AY71" s="56">
        <f t="shared" si="63"/>
        <v>0</v>
      </c>
      <c r="AZ71" s="56">
        <f t="shared" si="63"/>
        <v>0</v>
      </c>
      <c r="BA71" s="56">
        <f t="shared" si="63"/>
        <v>0</v>
      </c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</row>
    <row r="72" spans="1:93" s="40" customFormat="1" x14ac:dyDescent="0.2">
      <c r="A72" s="40" t="s">
        <v>84</v>
      </c>
      <c r="B72" s="41"/>
      <c r="C72" s="55">
        <v>0</v>
      </c>
      <c r="D72" s="55">
        <f t="shared" ref="D72:I72" si="64">C76</f>
        <v>0</v>
      </c>
      <c r="E72" s="55">
        <f t="shared" si="64"/>
        <v>0</v>
      </c>
      <c r="F72" s="55">
        <f t="shared" si="64"/>
        <v>0</v>
      </c>
      <c r="G72" s="55">
        <f t="shared" si="64"/>
        <v>0</v>
      </c>
      <c r="H72" s="55">
        <f t="shared" si="64"/>
        <v>0</v>
      </c>
      <c r="I72" s="55">
        <f t="shared" si="64"/>
        <v>0</v>
      </c>
      <c r="J72" s="55"/>
      <c r="K72" s="55">
        <f>I76</f>
        <v>0</v>
      </c>
      <c r="L72" s="55">
        <f t="shared" ref="L72:T72" si="65">K76</f>
        <v>0</v>
      </c>
      <c r="M72" s="55">
        <f t="shared" si="65"/>
        <v>0</v>
      </c>
      <c r="N72" s="55">
        <f t="shared" si="65"/>
        <v>0</v>
      </c>
      <c r="O72" s="55">
        <f t="shared" si="65"/>
        <v>0</v>
      </c>
      <c r="P72" s="55">
        <f t="shared" si="65"/>
        <v>0</v>
      </c>
      <c r="Q72" s="55">
        <f t="shared" si="65"/>
        <v>0</v>
      </c>
      <c r="R72" s="55">
        <f t="shared" si="65"/>
        <v>0</v>
      </c>
      <c r="S72" s="55">
        <f t="shared" si="65"/>
        <v>0</v>
      </c>
      <c r="T72" s="55">
        <f t="shared" si="65"/>
        <v>0</v>
      </c>
      <c r="U72" s="55"/>
      <c r="V72" s="55">
        <f>T76</f>
        <v>0</v>
      </c>
      <c r="W72" s="55">
        <f t="shared" ref="W72:AE72" si="66">V76</f>
        <v>0</v>
      </c>
      <c r="X72" s="55">
        <f t="shared" si="66"/>
        <v>0</v>
      </c>
      <c r="Y72" s="55">
        <f t="shared" si="66"/>
        <v>0</v>
      </c>
      <c r="Z72" s="55">
        <f t="shared" si="66"/>
        <v>0</v>
      </c>
      <c r="AA72" s="55">
        <f t="shared" si="66"/>
        <v>0</v>
      </c>
      <c r="AB72" s="55">
        <f t="shared" si="66"/>
        <v>0</v>
      </c>
      <c r="AC72" s="55">
        <f t="shared" si="66"/>
        <v>0</v>
      </c>
      <c r="AD72" s="55">
        <f t="shared" si="66"/>
        <v>0</v>
      </c>
      <c r="AE72" s="55">
        <f t="shared" si="66"/>
        <v>0</v>
      </c>
      <c r="AF72" s="55"/>
      <c r="AG72" s="55">
        <f>AE76</f>
        <v>0</v>
      </c>
      <c r="AH72" s="55">
        <f t="shared" ref="AH72:AP72" si="67">AG76</f>
        <v>0</v>
      </c>
      <c r="AI72" s="55">
        <f t="shared" si="67"/>
        <v>0</v>
      </c>
      <c r="AJ72" s="55">
        <f t="shared" si="67"/>
        <v>0</v>
      </c>
      <c r="AK72" s="55">
        <f t="shared" si="67"/>
        <v>0</v>
      </c>
      <c r="AL72" s="55">
        <f t="shared" si="67"/>
        <v>0</v>
      </c>
      <c r="AM72" s="55">
        <f t="shared" si="67"/>
        <v>0</v>
      </c>
      <c r="AN72" s="55">
        <f t="shared" si="67"/>
        <v>0</v>
      </c>
      <c r="AO72" s="55">
        <f t="shared" si="67"/>
        <v>0</v>
      </c>
      <c r="AP72" s="55">
        <f t="shared" si="67"/>
        <v>0</v>
      </c>
      <c r="AQ72" s="55"/>
      <c r="AR72" s="55">
        <f>AP76</f>
        <v>0</v>
      </c>
      <c r="AS72" s="55">
        <f t="shared" ref="AS72:BA72" si="68">AR76</f>
        <v>0</v>
      </c>
      <c r="AT72" s="55">
        <f t="shared" si="68"/>
        <v>0</v>
      </c>
      <c r="AU72" s="55">
        <f t="shared" si="68"/>
        <v>0</v>
      </c>
      <c r="AV72" s="55">
        <f t="shared" si="68"/>
        <v>0</v>
      </c>
      <c r="AW72" s="55">
        <f t="shared" si="68"/>
        <v>0</v>
      </c>
      <c r="AX72" s="55">
        <f t="shared" si="68"/>
        <v>0</v>
      </c>
      <c r="AY72" s="55">
        <f t="shared" si="68"/>
        <v>0</v>
      </c>
      <c r="AZ72" s="55">
        <f t="shared" si="68"/>
        <v>0</v>
      </c>
      <c r="BA72" s="55">
        <f t="shared" si="68"/>
        <v>0</v>
      </c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</row>
    <row r="73" spans="1:93" x14ac:dyDescent="0.2">
      <c r="A73" s="39" t="s">
        <v>82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/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/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/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/>
      <c r="AR73" s="56">
        <v>0</v>
      </c>
      <c r="AS73" s="56">
        <v>0</v>
      </c>
      <c r="AT73" s="56">
        <v>0</v>
      </c>
      <c r="AU73" s="56">
        <v>0</v>
      </c>
      <c r="AV73" s="56">
        <v>0</v>
      </c>
      <c r="AW73" s="56">
        <v>0</v>
      </c>
      <c r="AX73" s="56">
        <v>0</v>
      </c>
      <c r="AY73" s="56">
        <v>0</v>
      </c>
      <c r="AZ73" s="56">
        <v>0</v>
      </c>
      <c r="BA73" s="56">
        <v>0</v>
      </c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</row>
    <row r="74" spans="1:93" x14ac:dyDescent="0.2">
      <c r="A74" s="39" t="s">
        <v>83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/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/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/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/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</row>
    <row r="75" spans="1:93" x14ac:dyDescent="0.2">
      <c r="A75" s="39" t="s">
        <v>87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/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/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/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/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</row>
    <row r="76" spans="1:93" s="40" customFormat="1" x14ac:dyDescent="0.2">
      <c r="A76" s="40" t="s">
        <v>88</v>
      </c>
      <c r="B76" s="41"/>
      <c r="C76" s="55">
        <f t="shared" ref="C76:I76" si="69">SUM(C72:C75)</f>
        <v>0</v>
      </c>
      <c r="D76" s="55">
        <f t="shared" si="69"/>
        <v>0</v>
      </c>
      <c r="E76" s="55">
        <f t="shared" si="69"/>
        <v>0</v>
      </c>
      <c r="F76" s="55">
        <f t="shared" si="69"/>
        <v>0</v>
      </c>
      <c r="G76" s="55">
        <f t="shared" si="69"/>
        <v>0</v>
      </c>
      <c r="H76" s="55">
        <f t="shared" si="69"/>
        <v>0</v>
      </c>
      <c r="I76" s="55">
        <f t="shared" si="69"/>
        <v>0</v>
      </c>
      <c r="J76" s="55"/>
      <c r="K76" s="55">
        <f t="shared" ref="K76:T76" si="70">SUM(K72:K75)</f>
        <v>0</v>
      </c>
      <c r="L76" s="55">
        <f t="shared" si="70"/>
        <v>0</v>
      </c>
      <c r="M76" s="55">
        <f t="shared" si="70"/>
        <v>0</v>
      </c>
      <c r="N76" s="55">
        <f t="shared" si="70"/>
        <v>0</v>
      </c>
      <c r="O76" s="55">
        <f t="shared" si="70"/>
        <v>0</v>
      </c>
      <c r="P76" s="55">
        <f t="shared" si="70"/>
        <v>0</v>
      </c>
      <c r="Q76" s="55">
        <f t="shared" si="70"/>
        <v>0</v>
      </c>
      <c r="R76" s="55">
        <f t="shared" si="70"/>
        <v>0</v>
      </c>
      <c r="S76" s="55">
        <f t="shared" si="70"/>
        <v>0</v>
      </c>
      <c r="T76" s="55">
        <f t="shared" si="70"/>
        <v>0</v>
      </c>
      <c r="U76" s="55"/>
      <c r="V76" s="55">
        <f t="shared" ref="V76:AE76" si="71">SUM(V72:V75)</f>
        <v>0</v>
      </c>
      <c r="W76" s="55">
        <f t="shared" si="71"/>
        <v>0</v>
      </c>
      <c r="X76" s="55">
        <f t="shared" si="71"/>
        <v>0</v>
      </c>
      <c r="Y76" s="55">
        <f t="shared" si="71"/>
        <v>0</v>
      </c>
      <c r="Z76" s="55">
        <f t="shared" si="71"/>
        <v>0</v>
      </c>
      <c r="AA76" s="55">
        <f t="shared" si="71"/>
        <v>0</v>
      </c>
      <c r="AB76" s="55">
        <f t="shared" si="71"/>
        <v>0</v>
      </c>
      <c r="AC76" s="55">
        <f t="shared" si="71"/>
        <v>0</v>
      </c>
      <c r="AD76" s="55">
        <f t="shared" si="71"/>
        <v>0</v>
      </c>
      <c r="AE76" s="55">
        <f t="shared" si="71"/>
        <v>0</v>
      </c>
      <c r="AF76" s="55"/>
      <c r="AG76" s="55">
        <f t="shared" ref="AG76:AP76" si="72">SUM(AG72:AG75)</f>
        <v>0</v>
      </c>
      <c r="AH76" s="55">
        <f t="shared" si="72"/>
        <v>0</v>
      </c>
      <c r="AI76" s="55">
        <f t="shared" si="72"/>
        <v>0</v>
      </c>
      <c r="AJ76" s="55">
        <f t="shared" si="72"/>
        <v>0</v>
      </c>
      <c r="AK76" s="55">
        <f t="shared" si="72"/>
        <v>0</v>
      </c>
      <c r="AL76" s="55">
        <f t="shared" si="72"/>
        <v>0</v>
      </c>
      <c r="AM76" s="55">
        <f t="shared" si="72"/>
        <v>0</v>
      </c>
      <c r="AN76" s="55">
        <f t="shared" si="72"/>
        <v>0</v>
      </c>
      <c r="AO76" s="55">
        <f t="shared" si="72"/>
        <v>0</v>
      </c>
      <c r="AP76" s="55">
        <f t="shared" si="72"/>
        <v>0</v>
      </c>
      <c r="AQ76" s="55"/>
      <c r="AR76" s="55">
        <f t="shared" ref="AR76:BA76" si="73">SUM(AR72:AR75)</f>
        <v>0</v>
      </c>
      <c r="AS76" s="55">
        <f t="shared" si="73"/>
        <v>0</v>
      </c>
      <c r="AT76" s="55">
        <f t="shared" si="73"/>
        <v>0</v>
      </c>
      <c r="AU76" s="55">
        <f t="shared" si="73"/>
        <v>0</v>
      </c>
      <c r="AV76" s="55">
        <f t="shared" si="73"/>
        <v>0</v>
      </c>
      <c r="AW76" s="55">
        <f t="shared" si="73"/>
        <v>0</v>
      </c>
      <c r="AX76" s="55">
        <f t="shared" si="73"/>
        <v>0</v>
      </c>
      <c r="AY76" s="55">
        <f t="shared" si="73"/>
        <v>0</v>
      </c>
      <c r="AZ76" s="55">
        <f t="shared" si="73"/>
        <v>0</v>
      </c>
      <c r="BA76" s="55">
        <f t="shared" si="73"/>
        <v>0</v>
      </c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</row>
    <row r="77" spans="1:93" x14ac:dyDescent="0.2">
      <c r="A77" s="39" t="s">
        <v>97</v>
      </c>
      <c r="C77" s="56">
        <f t="shared" ref="C77:I77" si="74">C71+C73-C74</f>
        <v>0</v>
      </c>
      <c r="D77" s="56">
        <f t="shared" si="74"/>
        <v>0</v>
      </c>
      <c r="E77" s="56">
        <f t="shared" si="74"/>
        <v>0</v>
      </c>
      <c r="F77" s="56">
        <f t="shared" si="74"/>
        <v>0</v>
      </c>
      <c r="G77" s="56">
        <f t="shared" si="74"/>
        <v>0</v>
      </c>
      <c r="H77" s="56">
        <f t="shared" si="74"/>
        <v>0</v>
      </c>
      <c r="I77" s="56">
        <f t="shared" si="74"/>
        <v>0</v>
      </c>
      <c r="J77" s="56"/>
      <c r="K77" s="56">
        <f t="shared" ref="K77:T77" si="75">K71+K73-K74</f>
        <v>0</v>
      </c>
      <c r="L77" s="56">
        <f t="shared" si="75"/>
        <v>0</v>
      </c>
      <c r="M77" s="56">
        <f t="shared" si="75"/>
        <v>0</v>
      </c>
      <c r="N77" s="56">
        <f t="shared" si="75"/>
        <v>0</v>
      </c>
      <c r="O77" s="56">
        <f t="shared" si="75"/>
        <v>0</v>
      </c>
      <c r="P77" s="56">
        <f t="shared" si="75"/>
        <v>0</v>
      </c>
      <c r="Q77" s="56">
        <f t="shared" si="75"/>
        <v>0</v>
      </c>
      <c r="R77" s="56">
        <f t="shared" si="75"/>
        <v>0</v>
      </c>
      <c r="S77" s="56">
        <f t="shared" si="75"/>
        <v>0</v>
      </c>
      <c r="T77" s="56">
        <f t="shared" si="75"/>
        <v>0</v>
      </c>
      <c r="U77" s="56"/>
      <c r="V77" s="56">
        <f t="shared" ref="V77:AE77" si="76">V71+V73-V74</f>
        <v>0</v>
      </c>
      <c r="W77" s="56">
        <f t="shared" si="76"/>
        <v>0</v>
      </c>
      <c r="X77" s="56">
        <f t="shared" si="76"/>
        <v>0</v>
      </c>
      <c r="Y77" s="56">
        <f t="shared" si="76"/>
        <v>0</v>
      </c>
      <c r="Z77" s="56">
        <f t="shared" si="76"/>
        <v>0</v>
      </c>
      <c r="AA77" s="56">
        <f t="shared" si="76"/>
        <v>0</v>
      </c>
      <c r="AB77" s="56">
        <f t="shared" si="76"/>
        <v>0</v>
      </c>
      <c r="AC77" s="56">
        <f t="shared" si="76"/>
        <v>0</v>
      </c>
      <c r="AD77" s="56">
        <f t="shared" si="76"/>
        <v>0</v>
      </c>
      <c r="AE77" s="56">
        <f t="shared" si="76"/>
        <v>0</v>
      </c>
      <c r="AF77" s="56"/>
      <c r="AG77" s="56">
        <f t="shared" ref="AG77:AP77" si="77">AG71+AG73-AG74</f>
        <v>0</v>
      </c>
      <c r="AH77" s="56">
        <f t="shared" si="77"/>
        <v>0</v>
      </c>
      <c r="AI77" s="56">
        <f t="shared" si="77"/>
        <v>0</v>
      </c>
      <c r="AJ77" s="56">
        <f t="shared" si="77"/>
        <v>0</v>
      </c>
      <c r="AK77" s="56">
        <f t="shared" si="77"/>
        <v>0</v>
      </c>
      <c r="AL77" s="56">
        <f t="shared" si="77"/>
        <v>0</v>
      </c>
      <c r="AM77" s="56">
        <f t="shared" si="77"/>
        <v>0</v>
      </c>
      <c r="AN77" s="56">
        <f t="shared" si="77"/>
        <v>0</v>
      </c>
      <c r="AO77" s="56">
        <f t="shared" si="77"/>
        <v>0</v>
      </c>
      <c r="AP77" s="56">
        <f t="shared" si="77"/>
        <v>0</v>
      </c>
      <c r="AQ77" s="56"/>
      <c r="AR77" s="56">
        <f t="shared" ref="AR77:BA77" si="78">AR71+AR73-AR74</f>
        <v>0</v>
      </c>
      <c r="AS77" s="56">
        <f t="shared" si="78"/>
        <v>0</v>
      </c>
      <c r="AT77" s="56">
        <f t="shared" si="78"/>
        <v>0</v>
      </c>
      <c r="AU77" s="56">
        <f t="shared" si="78"/>
        <v>0</v>
      </c>
      <c r="AV77" s="56">
        <f t="shared" si="78"/>
        <v>0</v>
      </c>
      <c r="AW77" s="56">
        <f t="shared" si="78"/>
        <v>0</v>
      </c>
      <c r="AX77" s="56">
        <f t="shared" si="78"/>
        <v>0</v>
      </c>
      <c r="AY77" s="56">
        <f t="shared" si="78"/>
        <v>0</v>
      </c>
      <c r="AZ77" s="56">
        <f t="shared" si="78"/>
        <v>0</v>
      </c>
      <c r="BA77" s="56">
        <f t="shared" si="78"/>
        <v>0</v>
      </c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</row>
    <row r="78" spans="1:93" x14ac:dyDescent="0.2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</row>
    <row r="79" spans="1:93" x14ac:dyDescent="0.2">
      <c r="A79" s="59" t="s">
        <v>66</v>
      </c>
      <c r="B79" s="63" t="s">
        <v>99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</row>
    <row r="80" spans="1:93" x14ac:dyDescent="0.2">
      <c r="A80" s="39" t="s">
        <v>100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</row>
    <row r="81" spans="1:93" x14ac:dyDescent="0.2">
      <c r="A81" s="39" t="s">
        <v>102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64"/>
      <c r="S81" s="56"/>
      <c r="T81" s="56"/>
      <c r="U81" s="56"/>
      <c r="V81" s="56"/>
      <c r="W81" s="56"/>
      <c r="X81" s="56"/>
      <c r="Y81" s="64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</row>
    <row r="82" spans="1:93" x14ac:dyDescent="0.2">
      <c r="A82" s="39" t="s">
        <v>68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64"/>
      <c r="S82" s="56"/>
      <c r="T82" s="56"/>
      <c r="U82" s="56"/>
      <c r="V82" s="56"/>
      <c r="W82" s="56"/>
      <c r="X82" s="56"/>
      <c r="Y82" s="64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</row>
    <row r="83" spans="1:93" x14ac:dyDescent="0.2">
      <c r="A83" s="39" t="s">
        <v>95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</row>
    <row r="84" spans="1:93" x14ac:dyDescent="0.2">
      <c r="A84" s="39" t="s">
        <v>92</v>
      </c>
      <c r="B84" s="62" t="str">
        <f>IF(B83="","",VLOOKUP(B83,'Drop Down'!$A$2:$B$9,2,FALSE))</f>
        <v/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</row>
    <row r="85" spans="1:93" x14ac:dyDescent="0.2">
      <c r="A85" s="39" t="s">
        <v>54</v>
      </c>
      <c r="B85" s="62" t="str">
        <f>IF(B83="","",VLOOKUP(B83,'Drop Down'!$A$2:$C$9,3,FALSE))</f>
        <v/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</row>
    <row r="86" spans="1:93" x14ac:dyDescent="0.2">
      <c r="A86" s="39" t="s">
        <v>96</v>
      </c>
      <c r="C86" s="56">
        <v>0</v>
      </c>
      <c r="D86" s="56">
        <f>C92</f>
        <v>0</v>
      </c>
      <c r="E86" s="56">
        <f t="shared" ref="E86:I86" si="79">D92</f>
        <v>0</v>
      </c>
      <c r="F86" s="56">
        <f t="shared" si="79"/>
        <v>0</v>
      </c>
      <c r="G86" s="56">
        <f t="shared" si="79"/>
        <v>0</v>
      </c>
      <c r="H86" s="56">
        <f t="shared" si="79"/>
        <v>0</v>
      </c>
      <c r="I86" s="56">
        <f t="shared" si="79"/>
        <v>0</v>
      </c>
      <c r="J86" s="56"/>
      <c r="K86" s="56">
        <f>I92</f>
        <v>0</v>
      </c>
      <c r="L86" s="56">
        <f t="shared" ref="L86:T86" si="80">K92</f>
        <v>0</v>
      </c>
      <c r="M86" s="56">
        <f t="shared" si="80"/>
        <v>0</v>
      </c>
      <c r="N86" s="56">
        <f t="shared" si="80"/>
        <v>0</v>
      </c>
      <c r="O86" s="56">
        <f t="shared" si="80"/>
        <v>0</v>
      </c>
      <c r="P86" s="56">
        <f t="shared" si="80"/>
        <v>0</v>
      </c>
      <c r="Q86" s="56">
        <f t="shared" si="80"/>
        <v>0</v>
      </c>
      <c r="R86" s="56">
        <f t="shared" si="80"/>
        <v>0</v>
      </c>
      <c r="S86" s="56">
        <f t="shared" si="80"/>
        <v>0</v>
      </c>
      <c r="T86" s="56">
        <f t="shared" si="80"/>
        <v>0</v>
      </c>
      <c r="U86" s="56"/>
      <c r="V86" s="56">
        <f>T92</f>
        <v>0</v>
      </c>
      <c r="W86" s="56">
        <f t="shared" ref="W86:AE86" si="81">V92</f>
        <v>0</v>
      </c>
      <c r="X86" s="56">
        <f t="shared" si="81"/>
        <v>0</v>
      </c>
      <c r="Y86" s="56">
        <f t="shared" si="81"/>
        <v>0</v>
      </c>
      <c r="Z86" s="56">
        <f t="shared" si="81"/>
        <v>0</v>
      </c>
      <c r="AA86" s="56">
        <f t="shared" si="81"/>
        <v>0</v>
      </c>
      <c r="AB86" s="56">
        <f t="shared" si="81"/>
        <v>0</v>
      </c>
      <c r="AC86" s="56">
        <f t="shared" si="81"/>
        <v>0</v>
      </c>
      <c r="AD86" s="56">
        <f t="shared" si="81"/>
        <v>0</v>
      </c>
      <c r="AE86" s="56">
        <f t="shared" si="81"/>
        <v>0</v>
      </c>
      <c r="AF86" s="56"/>
      <c r="AG86" s="56">
        <f>AE92</f>
        <v>0</v>
      </c>
      <c r="AH86" s="56">
        <f t="shared" ref="AH86:AP86" si="82">AG92</f>
        <v>0</v>
      </c>
      <c r="AI86" s="56">
        <f t="shared" si="82"/>
        <v>0</v>
      </c>
      <c r="AJ86" s="56">
        <f t="shared" si="82"/>
        <v>0</v>
      </c>
      <c r="AK86" s="56">
        <f t="shared" si="82"/>
        <v>0</v>
      </c>
      <c r="AL86" s="56">
        <f t="shared" si="82"/>
        <v>0</v>
      </c>
      <c r="AM86" s="56">
        <f t="shared" si="82"/>
        <v>0</v>
      </c>
      <c r="AN86" s="56">
        <f t="shared" si="82"/>
        <v>0</v>
      </c>
      <c r="AO86" s="56">
        <f t="shared" si="82"/>
        <v>0</v>
      </c>
      <c r="AP86" s="56">
        <f t="shared" si="82"/>
        <v>0</v>
      </c>
      <c r="AQ86" s="56"/>
      <c r="AR86" s="56">
        <f>AP92</f>
        <v>0</v>
      </c>
      <c r="AS86" s="56">
        <f t="shared" ref="AS86:BA86" si="83">AR92</f>
        <v>0</v>
      </c>
      <c r="AT86" s="56">
        <f t="shared" si="83"/>
        <v>0</v>
      </c>
      <c r="AU86" s="56">
        <f t="shared" si="83"/>
        <v>0</v>
      </c>
      <c r="AV86" s="56">
        <f t="shared" si="83"/>
        <v>0</v>
      </c>
      <c r="AW86" s="56">
        <f t="shared" si="83"/>
        <v>0</v>
      </c>
      <c r="AX86" s="56">
        <f t="shared" si="83"/>
        <v>0</v>
      </c>
      <c r="AY86" s="56">
        <f t="shared" si="83"/>
        <v>0</v>
      </c>
      <c r="AZ86" s="56">
        <f t="shared" si="83"/>
        <v>0</v>
      </c>
      <c r="BA86" s="56">
        <f t="shared" si="83"/>
        <v>0</v>
      </c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</row>
    <row r="87" spans="1:93" s="40" customFormat="1" x14ac:dyDescent="0.2">
      <c r="A87" s="40" t="s">
        <v>84</v>
      </c>
      <c r="B87" s="41"/>
      <c r="C87" s="55">
        <v>0</v>
      </c>
      <c r="D87" s="55">
        <f t="shared" ref="D87:I87" si="84">C91</f>
        <v>0</v>
      </c>
      <c r="E87" s="55">
        <f t="shared" si="84"/>
        <v>0</v>
      </c>
      <c r="F87" s="55">
        <f t="shared" si="84"/>
        <v>0</v>
      </c>
      <c r="G87" s="55">
        <f t="shared" si="84"/>
        <v>0</v>
      </c>
      <c r="H87" s="55">
        <f t="shared" si="84"/>
        <v>0</v>
      </c>
      <c r="I87" s="55">
        <f t="shared" si="84"/>
        <v>0</v>
      </c>
      <c r="J87" s="55"/>
      <c r="K87" s="55">
        <f>I91</f>
        <v>0</v>
      </c>
      <c r="L87" s="55">
        <f t="shared" ref="L87:T87" si="85">K91</f>
        <v>0</v>
      </c>
      <c r="M87" s="55">
        <f t="shared" si="85"/>
        <v>0</v>
      </c>
      <c r="N87" s="55">
        <f t="shared" si="85"/>
        <v>0</v>
      </c>
      <c r="O87" s="55">
        <f t="shared" si="85"/>
        <v>0</v>
      </c>
      <c r="P87" s="55">
        <f t="shared" si="85"/>
        <v>0</v>
      </c>
      <c r="Q87" s="55">
        <f t="shared" si="85"/>
        <v>0</v>
      </c>
      <c r="R87" s="55">
        <f t="shared" si="85"/>
        <v>0</v>
      </c>
      <c r="S87" s="55">
        <f t="shared" si="85"/>
        <v>0</v>
      </c>
      <c r="T87" s="55">
        <f t="shared" si="85"/>
        <v>0</v>
      </c>
      <c r="U87" s="55"/>
      <c r="V87" s="55">
        <f>T91</f>
        <v>0</v>
      </c>
      <c r="W87" s="55">
        <f t="shared" ref="W87:AE87" si="86">V91</f>
        <v>0</v>
      </c>
      <c r="X87" s="55">
        <f t="shared" si="86"/>
        <v>0</v>
      </c>
      <c r="Y87" s="55">
        <f t="shared" si="86"/>
        <v>0</v>
      </c>
      <c r="Z87" s="55">
        <f t="shared" si="86"/>
        <v>0</v>
      </c>
      <c r="AA87" s="55">
        <f t="shared" si="86"/>
        <v>0</v>
      </c>
      <c r="AB87" s="55">
        <f t="shared" si="86"/>
        <v>0</v>
      </c>
      <c r="AC87" s="55">
        <f t="shared" si="86"/>
        <v>0</v>
      </c>
      <c r="AD87" s="55">
        <f t="shared" si="86"/>
        <v>0</v>
      </c>
      <c r="AE87" s="55">
        <f t="shared" si="86"/>
        <v>0</v>
      </c>
      <c r="AF87" s="55"/>
      <c r="AG87" s="55">
        <f>AE91</f>
        <v>0</v>
      </c>
      <c r="AH87" s="55">
        <f t="shared" ref="AH87:AP87" si="87">AG91</f>
        <v>0</v>
      </c>
      <c r="AI87" s="55">
        <f t="shared" si="87"/>
        <v>0</v>
      </c>
      <c r="AJ87" s="55">
        <f t="shared" si="87"/>
        <v>0</v>
      </c>
      <c r="AK87" s="55">
        <f t="shared" si="87"/>
        <v>0</v>
      </c>
      <c r="AL87" s="55">
        <f t="shared" si="87"/>
        <v>0</v>
      </c>
      <c r="AM87" s="55">
        <f t="shared" si="87"/>
        <v>0</v>
      </c>
      <c r="AN87" s="55">
        <f t="shared" si="87"/>
        <v>0</v>
      </c>
      <c r="AO87" s="55">
        <f t="shared" si="87"/>
        <v>0</v>
      </c>
      <c r="AP87" s="55">
        <f t="shared" si="87"/>
        <v>0</v>
      </c>
      <c r="AQ87" s="55"/>
      <c r="AR87" s="55">
        <f>AP91</f>
        <v>0</v>
      </c>
      <c r="AS87" s="55">
        <f t="shared" ref="AS87:BA87" si="88">AR91</f>
        <v>0</v>
      </c>
      <c r="AT87" s="55">
        <f t="shared" si="88"/>
        <v>0</v>
      </c>
      <c r="AU87" s="55">
        <f t="shared" si="88"/>
        <v>0</v>
      </c>
      <c r="AV87" s="55">
        <f t="shared" si="88"/>
        <v>0</v>
      </c>
      <c r="AW87" s="55">
        <f t="shared" si="88"/>
        <v>0</v>
      </c>
      <c r="AX87" s="55">
        <f t="shared" si="88"/>
        <v>0</v>
      </c>
      <c r="AY87" s="55">
        <f t="shared" si="88"/>
        <v>0</v>
      </c>
      <c r="AZ87" s="55">
        <f t="shared" si="88"/>
        <v>0</v>
      </c>
      <c r="BA87" s="55">
        <f t="shared" si="88"/>
        <v>0</v>
      </c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</row>
    <row r="88" spans="1:93" x14ac:dyDescent="0.2">
      <c r="A88" s="39" t="s">
        <v>82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/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/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/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/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</row>
    <row r="89" spans="1:93" x14ac:dyDescent="0.2">
      <c r="A89" s="39" t="s">
        <v>83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/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/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/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/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</row>
    <row r="90" spans="1:93" x14ac:dyDescent="0.2">
      <c r="A90" s="39" t="s">
        <v>87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/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/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/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/>
      <c r="AR90" s="56">
        <v>0</v>
      </c>
      <c r="AS90" s="56">
        <v>0</v>
      </c>
      <c r="AT90" s="56">
        <v>0</v>
      </c>
      <c r="AU90" s="56">
        <v>0</v>
      </c>
      <c r="AV90" s="56">
        <v>0</v>
      </c>
      <c r="AW90" s="56">
        <v>0</v>
      </c>
      <c r="AX90" s="56">
        <v>0</v>
      </c>
      <c r="AY90" s="56">
        <v>0</v>
      </c>
      <c r="AZ90" s="56">
        <v>0</v>
      </c>
      <c r="BA90" s="56">
        <v>0</v>
      </c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</row>
    <row r="91" spans="1:93" s="40" customFormat="1" x14ac:dyDescent="0.2">
      <c r="A91" s="40" t="s">
        <v>88</v>
      </c>
      <c r="B91" s="41"/>
      <c r="C91" s="55">
        <f t="shared" ref="C91:I91" si="89">SUM(C87:C90)</f>
        <v>0</v>
      </c>
      <c r="D91" s="55">
        <f t="shared" si="89"/>
        <v>0</v>
      </c>
      <c r="E91" s="55">
        <f t="shared" si="89"/>
        <v>0</v>
      </c>
      <c r="F91" s="55">
        <f t="shared" si="89"/>
        <v>0</v>
      </c>
      <c r="G91" s="55">
        <f t="shared" si="89"/>
        <v>0</v>
      </c>
      <c r="H91" s="55">
        <f t="shared" si="89"/>
        <v>0</v>
      </c>
      <c r="I91" s="55">
        <f t="shared" si="89"/>
        <v>0</v>
      </c>
      <c r="J91" s="55"/>
      <c r="K91" s="55">
        <f t="shared" ref="K91:T91" si="90">SUM(K87:K90)</f>
        <v>0</v>
      </c>
      <c r="L91" s="55">
        <f t="shared" si="90"/>
        <v>0</v>
      </c>
      <c r="M91" s="55">
        <f t="shared" si="90"/>
        <v>0</v>
      </c>
      <c r="N91" s="55">
        <f t="shared" si="90"/>
        <v>0</v>
      </c>
      <c r="O91" s="55">
        <f t="shared" si="90"/>
        <v>0</v>
      </c>
      <c r="P91" s="55">
        <f t="shared" si="90"/>
        <v>0</v>
      </c>
      <c r="Q91" s="55">
        <f t="shared" si="90"/>
        <v>0</v>
      </c>
      <c r="R91" s="55">
        <f t="shared" si="90"/>
        <v>0</v>
      </c>
      <c r="S91" s="55">
        <f t="shared" si="90"/>
        <v>0</v>
      </c>
      <c r="T91" s="55">
        <f t="shared" si="90"/>
        <v>0</v>
      </c>
      <c r="U91" s="55"/>
      <c r="V91" s="55">
        <f t="shared" ref="V91:AE91" si="91">SUM(V87:V90)</f>
        <v>0</v>
      </c>
      <c r="W91" s="55">
        <f t="shared" si="91"/>
        <v>0</v>
      </c>
      <c r="X91" s="55">
        <f t="shared" si="91"/>
        <v>0</v>
      </c>
      <c r="Y91" s="55">
        <f t="shared" si="91"/>
        <v>0</v>
      </c>
      <c r="Z91" s="55">
        <f t="shared" si="91"/>
        <v>0</v>
      </c>
      <c r="AA91" s="55">
        <f t="shared" si="91"/>
        <v>0</v>
      </c>
      <c r="AB91" s="55">
        <f t="shared" si="91"/>
        <v>0</v>
      </c>
      <c r="AC91" s="55">
        <f t="shared" si="91"/>
        <v>0</v>
      </c>
      <c r="AD91" s="55">
        <f t="shared" si="91"/>
        <v>0</v>
      </c>
      <c r="AE91" s="55">
        <f t="shared" si="91"/>
        <v>0</v>
      </c>
      <c r="AF91" s="55"/>
      <c r="AG91" s="55">
        <f t="shared" ref="AG91:AP91" si="92">SUM(AG87:AG90)</f>
        <v>0</v>
      </c>
      <c r="AH91" s="55">
        <f t="shared" si="92"/>
        <v>0</v>
      </c>
      <c r="AI91" s="55">
        <f t="shared" si="92"/>
        <v>0</v>
      </c>
      <c r="AJ91" s="55">
        <f t="shared" si="92"/>
        <v>0</v>
      </c>
      <c r="AK91" s="55">
        <f t="shared" si="92"/>
        <v>0</v>
      </c>
      <c r="AL91" s="55">
        <f t="shared" si="92"/>
        <v>0</v>
      </c>
      <c r="AM91" s="55">
        <f t="shared" si="92"/>
        <v>0</v>
      </c>
      <c r="AN91" s="55">
        <f t="shared" si="92"/>
        <v>0</v>
      </c>
      <c r="AO91" s="55">
        <f t="shared" si="92"/>
        <v>0</v>
      </c>
      <c r="AP91" s="55">
        <f t="shared" si="92"/>
        <v>0</v>
      </c>
      <c r="AQ91" s="55"/>
      <c r="AR91" s="55">
        <f t="shared" ref="AR91:BA91" si="93">SUM(AR87:AR90)</f>
        <v>0</v>
      </c>
      <c r="AS91" s="55">
        <f t="shared" si="93"/>
        <v>0</v>
      </c>
      <c r="AT91" s="55">
        <f t="shared" si="93"/>
        <v>0</v>
      </c>
      <c r="AU91" s="55">
        <f t="shared" si="93"/>
        <v>0</v>
      </c>
      <c r="AV91" s="55">
        <f t="shared" si="93"/>
        <v>0</v>
      </c>
      <c r="AW91" s="55">
        <f t="shared" si="93"/>
        <v>0</v>
      </c>
      <c r="AX91" s="55">
        <f t="shared" si="93"/>
        <v>0</v>
      </c>
      <c r="AY91" s="55">
        <f t="shared" si="93"/>
        <v>0</v>
      </c>
      <c r="AZ91" s="55">
        <f t="shared" si="93"/>
        <v>0</v>
      </c>
      <c r="BA91" s="55">
        <f t="shared" si="93"/>
        <v>0</v>
      </c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</row>
    <row r="92" spans="1:93" x14ac:dyDescent="0.2">
      <c r="A92" s="39" t="s">
        <v>97</v>
      </c>
      <c r="C92" s="56">
        <f t="shared" ref="C92:I92" si="94">C86+C88-C89</f>
        <v>0</v>
      </c>
      <c r="D92" s="56">
        <f t="shared" si="94"/>
        <v>0</v>
      </c>
      <c r="E92" s="56">
        <f t="shared" si="94"/>
        <v>0</v>
      </c>
      <c r="F92" s="56">
        <f t="shared" si="94"/>
        <v>0</v>
      </c>
      <c r="G92" s="56">
        <f t="shared" si="94"/>
        <v>0</v>
      </c>
      <c r="H92" s="56">
        <f t="shared" si="94"/>
        <v>0</v>
      </c>
      <c r="I92" s="56">
        <f t="shared" si="94"/>
        <v>0</v>
      </c>
      <c r="J92" s="56"/>
      <c r="K92" s="56">
        <f t="shared" ref="K92:T92" si="95">K86+K88-K89</f>
        <v>0</v>
      </c>
      <c r="L92" s="56">
        <f t="shared" si="95"/>
        <v>0</v>
      </c>
      <c r="M92" s="56">
        <f t="shared" si="95"/>
        <v>0</v>
      </c>
      <c r="N92" s="56">
        <f t="shared" si="95"/>
        <v>0</v>
      </c>
      <c r="O92" s="56">
        <f t="shared" si="95"/>
        <v>0</v>
      </c>
      <c r="P92" s="56">
        <f t="shared" si="95"/>
        <v>0</v>
      </c>
      <c r="Q92" s="56">
        <f t="shared" si="95"/>
        <v>0</v>
      </c>
      <c r="R92" s="56">
        <f t="shared" si="95"/>
        <v>0</v>
      </c>
      <c r="S92" s="56">
        <f t="shared" si="95"/>
        <v>0</v>
      </c>
      <c r="T92" s="56">
        <f t="shared" si="95"/>
        <v>0</v>
      </c>
      <c r="U92" s="56"/>
      <c r="V92" s="56">
        <f t="shared" ref="V92:AE92" si="96">V86+V88-V89</f>
        <v>0</v>
      </c>
      <c r="W92" s="56">
        <f t="shared" si="96"/>
        <v>0</v>
      </c>
      <c r="X92" s="56">
        <f t="shared" si="96"/>
        <v>0</v>
      </c>
      <c r="Y92" s="56">
        <f t="shared" si="96"/>
        <v>0</v>
      </c>
      <c r="Z92" s="56">
        <f t="shared" si="96"/>
        <v>0</v>
      </c>
      <c r="AA92" s="56">
        <f t="shared" si="96"/>
        <v>0</v>
      </c>
      <c r="AB92" s="56">
        <f t="shared" si="96"/>
        <v>0</v>
      </c>
      <c r="AC92" s="56">
        <f t="shared" si="96"/>
        <v>0</v>
      </c>
      <c r="AD92" s="56">
        <f t="shared" si="96"/>
        <v>0</v>
      </c>
      <c r="AE92" s="56">
        <f t="shared" si="96"/>
        <v>0</v>
      </c>
      <c r="AF92" s="56"/>
      <c r="AG92" s="56">
        <f t="shared" ref="AG92:AP92" si="97">AG86+AG88-AG89</f>
        <v>0</v>
      </c>
      <c r="AH92" s="56">
        <f t="shared" si="97"/>
        <v>0</v>
      </c>
      <c r="AI92" s="56">
        <f t="shared" si="97"/>
        <v>0</v>
      </c>
      <c r="AJ92" s="56">
        <f t="shared" si="97"/>
        <v>0</v>
      </c>
      <c r="AK92" s="56">
        <f t="shared" si="97"/>
        <v>0</v>
      </c>
      <c r="AL92" s="56">
        <f t="shared" si="97"/>
        <v>0</v>
      </c>
      <c r="AM92" s="56">
        <f t="shared" si="97"/>
        <v>0</v>
      </c>
      <c r="AN92" s="56">
        <f t="shared" si="97"/>
        <v>0</v>
      </c>
      <c r="AO92" s="56">
        <f t="shared" si="97"/>
        <v>0</v>
      </c>
      <c r="AP92" s="56">
        <f t="shared" si="97"/>
        <v>0</v>
      </c>
      <c r="AQ92" s="56"/>
      <c r="AR92" s="56">
        <f t="shared" ref="AR92:BA92" si="98">AR86+AR88-AR89</f>
        <v>0</v>
      </c>
      <c r="AS92" s="56">
        <f t="shared" si="98"/>
        <v>0</v>
      </c>
      <c r="AT92" s="56">
        <f t="shared" si="98"/>
        <v>0</v>
      </c>
      <c r="AU92" s="56">
        <f t="shared" si="98"/>
        <v>0</v>
      </c>
      <c r="AV92" s="56">
        <f t="shared" si="98"/>
        <v>0</v>
      </c>
      <c r="AW92" s="56">
        <f t="shared" si="98"/>
        <v>0</v>
      </c>
      <c r="AX92" s="56">
        <f t="shared" si="98"/>
        <v>0</v>
      </c>
      <c r="AY92" s="56">
        <f t="shared" si="98"/>
        <v>0</v>
      </c>
      <c r="AZ92" s="56">
        <f t="shared" si="98"/>
        <v>0</v>
      </c>
      <c r="BA92" s="56">
        <f t="shared" si="98"/>
        <v>0</v>
      </c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</row>
    <row r="93" spans="1:93" x14ac:dyDescent="0.2"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</row>
    <row r="94" spans="1:93" x14ac:dyDescent="0.2">
      <c r="A94" s="59" t="s">
        <v>66</v>
      </c>
      <c r="B94" s="63" t="s">
        <v>99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</row>
    <row r="95" spans="1:93" x14ac:dyDescent="0.2">
      <c r="A95" s="39" t="s">
        <v>100</v>
      </c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</row>
    <row r="96" spans="1:93" x14ac:dyDescent="0.2">
      <c r="A96" s="39" t="s">
        <v>102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64"/>
      <c r="S96" s="56"/>
      <c r="T96" s="56"/>
      <c r="U96" s="56"/>
      <c r="V96" s="56"/>
      <c r="W96" s="56"/>
      <c r="X96" s="56"/>
      <c r="Y96" s="64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</row>
    <row r="97" spans="1:93" x14ac:dyDescent="0.2">
      <c r="A97" s="39" t="s">
        <v>68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64"/>
      <c r="S97" s="56"/>
      <c r="T97" s="56"/>
      <c r="U97" s="56"/>
      <c r="V97" s="56"/>
      <c r="W97" s="56"/>
      <c r="X97" s="56"/>
      <c r="Y97" s="64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</row>
    <row r="98" spans="1:93" x14ac:dyDescent="0.2">
      <c r="A98" s="39" t="s">
        <v>95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</row>
    <row r="99" spans="1:93" x14ac:dyDescent="0.2">
      <c r="A99" s="39" t="s">
        <v>92</v>
      </c>
      <c r="B99" s="62" t="str">
        <f>IF(B98="","",VLOOKUP(B98,'Drop Down'!$A$2:$B$9,2,FALSE))</f>
        <v/>
      </c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</row>
    <row r="100" spans="1:93" x14ac:dyDescent="0.2">
      <c r="A100" s="39" t="s">
        <v>54</v>
      </c>
      <c r="B100" s="62" t="str">
        <f>IF(B98="","",VLOOKUP(B98,'Drop Down'!$A$2:$C$9,3,FALSE))</f>
        <v/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</row>
    <row r="101" spans="1:93" x14ac:dyDescent="0.2">
      <c r="A101" s="39" t="s">
        <v>96</v>
      </c>
      <c r="C101" s="56">
        <v>0</v>
      </c>
      <c r="D101" s="56">
        <f>C107</f>
        <v>0</v>
      </c>
      <c r="E101" s="56">
        <f t="shared" ref="E101:I101" si="99">D107</f>
        <v>0</v>
      </c>
      <c r="F101" s="56">
        <f t="shared" si="99"/>
        <v>0</v>
      </c>
      <c r="G101" s="56">
        <f t="shared" si="99"/>
        <v>0</v>
      </c>
      <c r="H101" s="56">
        <f t="shared" si="99"/>
        <v>0</v>
      </c>
      <c r="I101" s="56">
        <f t="shared" si="99"/>
        <v>0</v>
      </c>
      <c r="J101" s="56"/>
      <c r="K101" s="56">
        <f>I107</f>
        <v>0</v>
      </c>
      <c r="L101" s="56">
        <f t="shared" ref="L101:T101" si="100">K107</f>
        <v>0</v>
      </c>
      <c r="M101" s="56">
        <f t="shared" si="100"/>
        <v>0</v>
      </c>
      <c r="N101" s="56">
        <f t="shared" si="100"/>
        <v>0</v>
      </c>
      <c r="O101" s="56">
        <f t="shared" si="100"/>
        <v>0</v>
      </c>
      <c r="P101" s="56">
        <f t="shared" si="100"/>
        <v>0</v>
      </c>
      <c r="Q101" s="56">
        <f t="shared" si="100"/>
        <v>0</v>
      </c>
      <c r="R101" s="56">
        <f t="shared" si="100"/>
        <v>0</v>
      </c>
      <c r="S101" s="56">
        <f t="shared" si="100"/>
        <v>0</v>
      </c>
      <c r="T101" s="56">
        <f t="shared" si="100"/>
        <v>0</v>
      </c>
      <c r="U101" s="56"/>
      <c r="V101" s="56">
        <f>T107</f>
        <v>0</v>
      </c>
      <c r="W101" s="56">
        <f t="shared" ref="W101:AE101" si="101">V107</f>
        <v>0</v>
      </c>
      <c r="X101" s="56">
        <f t="shared" si="101"/>
        <v>0</v>
      </c>
      <c r="Y101" s="56">
        <f t="shared" si="101"/>
        <v>0</v>
      </c>
      <c r="Z101" s="56">
        <f t="shared" si="101"/>
        <v>0</v>
      </c>
      <c r="AA101" s="56">
        <f t="shared" si="101"/>
        <v>0</v>
      </c>
      <c r="AB101" s="56">
        <f t="shared" si="101"/>
        <v>0</v>
      </c>
      <c r="AC101" s="56">
        <f t="shared" si="101"/>
        <v>0</v>
      </c>
      <c r="AD101" s="56">
        <f t="shared" si="101"/>
        <v>0</v>
      </c>
      <c r="AE101" s="56">
        <f t="shared" si="101"/>
        <v>0</v>
      </c>
      <c r="AF101" s="56"/>
      <c r="AG101" s="56">
        <f>AE107</f>
        <v>0</v>
      </c>
      <c r="AH101" s="56">
        <f t="shared" ref="AH101:AP101" si="102">AG107</f>
        <v>0</v>
      </c>
      <c r="AI101" s="56">
        <f t="shared" si="102"/>
        <v>0</v>
      </c>
      <c r="AJ101" s="56">
        <f t="shared" si="102"/>
        <v>0</v>
      </c>
      <c r="AK101" s="56">
        <f t="shared" si="102"/>
        <v>0</v>
      </c>
      <c r="AL101" s="56">
        <f t="shared" si="102"/>
        <v>0</v>
      </c>
      <c r="AM101" s="56">
        <f t="shared" si="102"/>
        <v>0</v>
      </c>
      <c r="AN101" s="56">
        <f t="shared" si="102"/>
        <v>0</v>
      </c>
      <c r="AO101" s="56">
        <f t="shared" si="102"/>
        <v>0</v>
      </c>
      <c r="AP101" s="56">
        <f t="shared" si="102"/>
        <v>0</v>
      </c>
      <c r="AQ101" s="56"/>
      <c r="AR101" s="56">
        <f>AP107</f>
        <v>0</v>
      </c>
      <c r="AS101" s="56">
        <f t="shared" ref="AS101:BA101" si="103">AR107</f>
        <v>0</v>
      </c>
      <c r="AT101" s="56">
        <f t="shared" si="103"/>
        <v>0</v>
      </c>
      <c r="AU101" s="56">
        <f t="shared" si="103"/>
        <v>0</v>
      </c>
      <c r="AV101" s="56">
        <f t="shared" si="103"/>
        <v>0</v>
      </c>
      <c r="AW101" s="56">
        <f t="shared" si="103"/>
        <v>0</v>
      </c>
      <c r="AX101" s="56">
        <f t="shared" si="103"/>
        <v>0</v>
      </c>
      <c r="AY101" s="56">
        <f t="shared" si="103"/>
        <v>0</v>
      </c>
      <c r="AZ101" s="56">
        <f t="shared" si="103"/>
        <v>0</v>
      </c>
      <c r="BA101" s="56">
        <f t="shared" si="103"/>
        <v>0</v>
      </c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</row>
    <row r="102" spans="1:93" s="40" customFormat="1" x14ac:dyDescent="0.2">
      <c r="A102" s="40" t="s">
        <v>84</v>
      </c>
      <c r="B102" s="41"/>
      <c r="C102" s="55">
        <v>0</v>
      </c>
      <c r="D102" s="55">
        <f t="shared" ref="D102:I102" si="104">C106</f>
        <v>0</v>
      </c>
      <c r="E102" s="55">
        <f t="shared" si="104"/>
        <v>0</v>
      </c>
      <c r="F102" s="55">
        <f t="shared" si="104"/>
        <v>0</v>
      </c>
      <c r="G102" s="55">
        <f t="shared" si="104"/>
        <v>0</v>
      </c>
      <c r="H102" s="55">
        <f t="shared" si="104"/>
        <v>0</v>
      </c>
      <c r="I102" s="55">
        <f t="shared" si="104"/>
        <v>0</v>
      </c>
      <c r="J102" s="55"/>
      <c r="K102" s="55">
        <f>I106</f>
        <v>0</v>
      </c>
      <c r="L102" s="55">
        <f t="shared" ref="L102:T102" si="105">K106</f>
        <v>0</v>
      </c>
      <c r="M102" s="55">
        <f t="shared" si="105"/>
        <v>0</v>
      </c>
      <c r="N102" s="55">
        <f t="shared" si="105"/>
        <v>0</v>
      </c>
      <c r="O102" s="55">
        <f t="shared" si="105"/>
        <v>0</v>
      </c>
      <c r="P102" s="55">
        <f t="shared" si="105"/>
        <v>0</v>
      </c>
      <c r="Q102" s="55">
        <f t="shared" si="105"/>
        <v>0</v>
      </c>
      <c r="R102" s="55">
        <f t="shared" si="105"/>
        <v>0</v>
      </c>
      <c r="S102" s="55">
        <f t="shared" si="105"/>
        <v>0</v>
      </c>
      <c r="T102" s="55">
        <f t="shared" si="105"/>
        <v>0</v>
      </c>
      <c r="U102" s="55"/>
      <c r="V102" s="55">
        <f>T106</f>
        <v>0</v>
      </c>
      <c r="W102" s="55">
        <f t="shared" ref="W102:AE102" si="106">V106</f>
        <v>0</v>
      </c>
      <c r="X102" s="55">
        <f t="shared" si="106"/>
        <v>0</v>
      </c>
      <c r="Y102" s="55">
        <f t="shared" si="106"/>
        <v>0</v>
      </c>
      <c r="Z102" s="55">
        <f t="shared" si="106"/>
        <v>0</v>
      </c>
      <c r="AA102" s="55">
        <f t="shared" si="106"/>
        <v>0</v>
      </c>
      <c r="AB102" s="55">
        <f t="shared" si="106"/>
        <v>0</v>
      </c>
      <c r="AC102" s="55">
        <f t="shared" si="106"/>
        <v>0</v>
      </c>
      <c r="AD102" s="55">
        <f t="shared" si="106"/>
        <v>0</v>
      </c>
      <c r="AE102" s="55">
        <f t="shared" si="106"/>
        <v>0</v>
      </c>
      <c r="AF102" s="55"/>
      <c r="AG102" s="55">
        <f>AE106</f>
        <v>0</v>
      </c>
      <c r="AH102" s="55">
        <f t="shared" ref="AH102:AP102" si="107">AG106</f>
        <v>0</v>
      </c>
      <c r="AI102" s="55">
        <f t="shared" si="107"/>
        <v>0</v>
      </c>
      <c r="AJ102" s="55">
        <f t="shared" si="107"/>
        <v>0</v>
      </c>
      <c r="AK102" s="55">
        <f t="shared" si="107"/>
        <v>0</v>
      </c>
      <c r="AL102" s="55">
        <f t="shared" si="107"/>
        <v>0</v>
      </c>
      <c r="AM102" s="55">
        <f t="shared" si="107"/>
        <v>0</v>
      </c>
      <c r="AN102" s="55">
        <f t="shared" si="107"/>
        <v>0</v>
      </c>
      <c r="AO102" s="55">
        <f t="shared" si="107"/>
        <v>0</v>
      </c>
      <c r="AP102" s="55">
        <f t="shared" si="107"/>
        <v>0</v>
      </c>
      <c r="AQ102" s="55"/>
      <c r="AR102" s="55">
        <f>AP106</f>
        <v>0</v>
      </c>
      <c r="AS102" s="55">
        <f t="shared" ref="AS102:BA102" si="108">AR106</f>
        <v>0</v>
      </c>
      <c r="AT102" s="55">
        <f t="shared" si="108"/>
        <v>0</v>
      </c>
      <c r="AU102" s="55">
        <f t="shared" si="108"/>
        <v>0</v>
      </c>
      <c r="AV102" s="55">
        <f t="shared" si="108"/>
        <v>0</v>
      </c>
      <c r="AW102" s="55">
        <f t="shared" si="108"/>
        <v>0</v>
      </c>
      <c r="AX102" s="55">
        <f t="shared" si="108"/>
        <v>0</v>
      </c>
      <c r="AY102" s="55">
        <f t="shared" si="108"/>
        <v>0</v>
      </c>
      <c r="AZ102" s="55">
        <f t="shared" si="108"/>
        <v>0</v>
      </c>
      <c r="BA102" s="55">
        <f t="shared" si="108"/>
        <v>0</v>
      </c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</row>
    <row r="103" spans="1:93" x14ac:dyDescent="0.2">
      <c r="A103" s="39" t="s">
        <v>82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/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/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/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/>
      <c r="AR103" s="56">
        <v>0</v>
      </c>
      <c r="AS103" s="56">
        <v>0</v>
      </c>
      <c r="AT103" s="56">
        <v>0</v>
      </c>
      <c r="AU103" s="56">
        <v>0</v>
      </c>
      <c r="AV103" s="56">
        <v>0</v>
      </c>
      <c r="AW103" s="56">
        <v>0</v>
      </c>
      <c r="AX103" s="56">
        <v>0</v>
      </c>
      <c r="AY103" s="56">
        <v>0</v>
      </c>
      <c r="AZ103" s="56">
        <v>0</v>
      </c>
      <c r="BA103" s="56">
        <v>0</v>
      </c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</row>
    <row r="104" spans="1:93" x14ac:dyDescent="0.2">
      <c r="A104" s="39" t="s">
        <v>83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/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/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/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/>
      <c r="AR104" s="56">
        <v>0</v>
      </c>
      <c r="AS104" s="56">
        <v>0</v>
      </c>
      <c r="AT104" s="56">
        <v>0</v>
      </c>
      <c r="AU104" s="56">
        <v>0</v>
      </c>
      <c r="AV104" s="56">
        <v>0</v>
      </c>
      <c r="AW104" s="56">
        <v>0</v>
      </c>
      <c r="AX104" s="56">
        <v>0</v>
      </c>
      <c r="AY104" s="56">
        <v>0</v>
      </c>
      <c r="AZ104" s="56">
        <v>0</v>
      </c>
      <c r="BA104" s="56">
        <v>0</v>
      </c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</row>
    <row r="105" spans="1:93" x14ac:dyDescent="0.2">
      <c r="A105" s="39" t="s">
        <v>87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/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/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/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/>
      <c r="AR105" s="56">
        <v>0</v>
      </c>
      <c r="AS105" s="56">
        <v>0</v>
      </c>
      <c r="AT105" s="56">
        <v>0</v>
      </c>
      <c r="AU105" s="56">
        <v>0</v>
      </c>
      <c r="AV105" s="56">
        <v>0</v>
      </c>
      <c r="AW105" s="56">
        <v>0</v>
      </c>
      <c r="AX105" s="56">
        <v>0</v>
      </c>
      <c r="AY105" s="56">
        <v>0</v>
      </c>
      <c r="AZ105" s="56">
        <v>0</v>
      </c>
      <c r="BA105" s="56">
        <v>0</v>
      </c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</row>
    <row r="106" spans="1:93" s="40" customFormat="1" x14ac:dyDescent="0.2">
      <c r="A106" s="40" t="s">
        <v>88</v>
      </c>
      <c r="B106" s="41"/>
      <c r="C106" s="55">
        <f t="shared" ref="C106:I106" si="109">SUM(C102:C105)</f>
        <v>0</v>
      </c>
      <c r="D106" s="55">
        <f t="shared" si="109"/>
        <v>0</v>
      </c>
      <c r="E106" s="55">
        <f t="shared" si="109"/>
        <v>0</v>
      </c>
      <c r="F106" s="55">
        <f t="shared" si="109"/>
        <v>0</v>
      </c>
      <c r="G106" s="55">
        <f t="shared" si="109"/>
        <v>0</v>
      </c>
      <c r="H106" s="55">
        <f t="shared" si="109"/>
        <v>0</v>
      </c>
      <c r="I106" s="55">
        <f t="shared" si="109"/>
        <v>0</v>
      </c>
      <c r="J106" s="55"/>
      <c r="K106" s="55">
        <f t="shared" ref="K106:T106" si="110">SUM(K102:K105)</f>
        <v>0</v>
      </c>
      <c r="L106" s="55">
        <f t="shared" si="110"/>
        <v>0</v>
      </c>
      <c r="M106" s="55">
        <f t="shared" si="110"/>
        <v>0</v>
      </c>
      <c r="N106" s="55">
        <f t="shared" si="110"/>
        <v>0</v>
      </c>
      <c r="O106" s="55">
        <f t="shared" si="110"/>
        <v>0</v>
      </c>
      <c r="P106" s="55">
        <f t="shared" si="110"/>
        <v>0</v>
      </c>
      <c r="Q106" s="55">
        <f t="shared" si="110"/>
        <v>0</v>
      </c>
      <c r="R106" s="55">
        <f t="shared" si="110"/>
        <v>0</v>
      </c>
      <c r="S106" s="55">
        <f t="shared" si="110"/>
        <v>0</v>
      </c>
      <c r="T106" s="55">
        <f t="shared" si="110"/>
        <v>0</v>
      </c>
      <c r="U106" s="55"/>
      <c r="V106" s="55">
        <f t="shared" ref="V106:AE106" si="111">SUM(V102:V105)</f>
        <v>0</v>
      </c>
      <c r="W106" s="55">
        <f t="shared" si="111"/>
        <v>0</v>
      </c>
      <c r="X106" s="55">
        <f t="shared" si="111"/>
        <v>0</v>
      </c>
      <c r="Y106" s="55">
        <f t="shared" si="111"/>
        <v>0</v>
      </c>
      <c r="Z106" s="55">
        <f t="shared" si="111"/>
        <v>0</v>
      </c>
      <c r="AA106" s="55">
        <f t="shared" si="111"/>
        <v>0</v>
      </c>
      <c r="AB106" s="55">
        <f t="shared" si="111"/>
        <v>0</v>
      </c>
      <c r="AC106" s="55">
        <f t="shared" si="111"/>
        <v>0</v>
      </c>
      <c r="AD106" s="55">
        <f t="shared" si="111"/>
        <v>0</v>
      </c>
      <c r="AE106" s="55">
        <f t="shared" si="111"/>
        <v>0</v>
      </c>
      <c r="AF106" s="55"/>
      <c r="AG106" s="55">
        <f t="shared" ref="AG106:AP106" si="112">SUM(AG102:AG105)</f>
        <v>0</v>
      </c>
      <c r="AH106" s="55">
        <f t="shared" si="112"/>
        <v>0</v>
      </c>
      <c r="AI106" s="55">
        <f t="shared" si="112"/>
        <v>0</v>
      </c>
      <c r="AJ106" s="55">
        <f t="shared" si="112"/>
        <v>0</v>
      </c>
      <c r="AK106" s="55">
        <f t="shared" si="112"/>
        <v>0</v>
      </c>
      <c r="AL106" s="55">
        <f t="shared" si="112"/>
        <v>0</v>
      </c>
      <c r="AM106" s="55">
        <f t="shared" si="112"/>
        <v>0</v>
      </c>
      <c r="AN106" s="55">
        <f t="shared" si="112"/>
        <v>0</v>
      </c>
      <c r="AO106" s="55">
        <f t="shared" si="112"/>
        <v>0</v>
      </c>
      <c r="AP106" s="55">
        <f t="shared" si="112"/>
        <v>0</v>
      </c>
      <c r="AQ106" s="55"/>
      <c r="AR106" s="55">
        <f t="shared" ref="AR106:BA106" si="113">SUM(AR102:AR105)</f>
        <v>0</v>
      </c>
      <c r="AS106" s="55">
        <f t="shared" si="113"/>
        <v>0</v>
      </c>
      <c r="AT106" s="55">
        <f t="shared" si="113"/>
        <v>0</v>
      </c>
      <c r="AU106" s="55">
        <f t="shared" si="113"/>
        <v>0</v>
      </c>
      <c r="AV106" s="55">
        <f t="shared" si="113"/>
        <v>0</v>
      </c>
      <c r="AW106" s="55">
        <f t="shared" si="113"/>
        <v>0</v>
      </c>
      <c r="AX106" s="55">
        <f t="shared" si="113"/>
        <v>0</v>
      </c>
      <c r="AY106" s="55">
        <f t="shared" si="113"/>
        <v>0</v>
      </c>
      <c r="AZ106" s="55">
        <f t="shared" si="113"/>
        <v>0</v>
      </c>
      <c r="BA106" s="55">
        <f t="shared" si="113"/>
        <v>0</v>
      </c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</row>
    <row r="107" spans="1:93" x14ac:dyDescent="0.2">
      <c r="A107" s="39" t="s">
        <v>97</v>
      </c>
      <c r="C107" s="56">
        <f t="shared" ref="C107:I107" si="114">C101+C103-C104</f>
        <v>0</v>
      </c>
      <c r="D107" s="56">
        <f t="shared" si="114"/>
        <v>0</v>
      </c>
      <c r="E107" s="56">
        <f t="shared" si="114"/>
        <v>0</v>
      </c>
      <c r="F107" s="56">
        <f t="shared" si="114"/>
        <v>0</v>
      </c>
      <c r="G107" s="56">
        <f t="shared" si="114"/>
        <v>0</v>
      </c>
      <c r="H107" s="56">
        <f t="shared" si="114"/>
        <v>0</v>
      </c>
      <c r="I107" s="56">
        <f t="shared" si="114"/>
        <v>0</v>
      </c>
      <c r="J107" s="56"/>
      <c r="K107" s="56">
        <f t="shared" ref="K107:T107" si="115">K101+K103-K104</f>
        <v>0</v>
      </c>
      <c r="L107" s="56">
        <f t="shared" si="115"/>
        <v>0</v>
      </c>
      <c r="M107" s="56">
        <f t="shared" si="115"/>
        <v>0</v>
      </c>
      <c r="N107" s="56">
        <f t="shared" si="115"/>
        <v>0</v>
      </c>
      <c r="O107" s="56">
        <f t="shared" si="115"/>
        <v>0</v>
      </c>
      <c r="P107" s="56">
        <f t="shared" si="115"/>
        <v>0</v>
      </c>
      <c r="Q107" s="56">
        <f t="shared" si="115"/>
        <v>0</v>
      </c>
      <c r="R107" s="56">
        <f t="shared" si="115"/>
        <v>0</v>
      </c>
      <c r="S107" s="56">
        <f t="shared" si="115"/>
        <v>0</v>
      </c>
      <c r="T107" s="56">
        <f t="shared" si="115"/>
        <v>0</v>
      </c>
      <c r="U107" s="56"/>
      <c r="V107" s="56">
        <f t="shared" ref="V107:AE107" si="116">V101+V103-V104</f>
        <v>0</v>
      </c>
      <c r="W107" s="56">
        <f t="shared" si="116"/>
        <v>0</v>
      </c>
      <c r="X107" s="56">
        <f t="shared" si="116"/>
        <v>0</v>
      </c>
      <c r="Y107" s="56">
        <f t="shared" si="116"/>
        <v>0</v>
      </c>
      <c r="Z107" s="56">
        <f t="shared" si="116"/>
        <v>0</v>
      </c>
      <c r="AA107" s="56">
        <f t="shared" si="116"/>
        <v>0</v>
      </c>
      <c r="AB107" s="56">
        <f t="shared" si="116"/>
        <v>0</v>
      </c>
      <c r="AC107" s="56">
        <f t="shared" si="116"/>
        <v>0</v>
      </c>
      <c r="AD107" s="56">
        <f t="shared" si="116"/>
        <v>0</v>
      </c>
      <c r="AE107" s="56">
        <f t="shared" si="116"/>
        <v>0</v>
      </c>
      <c r="AF107" s="56"/>
      <c r="AG107" s="56">
        <f t="shared" ref="AG107:AP107" si="117">AG101+AG103-AG104</f>
        <v>0</v>
      </c>
      <c r="AH107" s="56">
        <f t="shared" si="117"/>
        <v>0</v>
      </c>
      <c r="AI107" s="56">
        <f t="shared" si="117"/>
        <v>0</v>
      </c>
      <c r="AJ107" s="56">
        <f t="shared" si="117"/>
        <v>0</v>
      </c>
      <c r="AK107" s="56">
        <f t="shared" si="117"/>
        <v>0</v>
      </c>
      <c r="AL107" s="56">
        <f t="shared" si="117"/>
        <v>0</v>
      </c>
      <c r="AM107" s="56">
        <f t="shared" si="117"/>
        <v>0</v>
      </c>
      <c r="AN107" s="56">
        <f t="shared" si="117"/>
        <v>0</v>
      </c>
      <c r="AO107" s="56">
        <f t="shared" si="117"/>
        <v>0</v>
      </c>
      <c r="AP107" s="56">
        <f t="shared" si="117"/>
        <v>0</v>
      </c>
      <c r="AQ107" s="56"/>
      <c r="AR107" s="56">
        <f t="shared" ref="AR107:BA107" si="118">AR101+AR103-AR104</f>
        <v>0</v>
      </c>
      <c r="AS107" s="56">
        <f t="shared" si="118"/>
        <v>0</v>
      </c>
      <c r="AT107" s="56">
        <f t="shared" si="118"/>
        <v>0</v>
      </c>
      <c r="AU107" s="56">
        <f t="shared" si="118"/>
        <v>0</v>
      </c>
      <c r="AV107" s="56">
        <f t="shared" si="118"/>
        <v>0</v>
      </c>
      <c r="AW107" s="56">
        <f t="shared" si="118"/>
        <v>0</v>
      </c>
      <c r="AX107" s="56">
        <f t="shared" si="118"/>
        <v>0</v>
      </c>
      <c r="AY107" s="56">
        <f t="shared" si="118"/>
        <v>0</v>
      </c>
      <c r="AZ107" s="56">
        <f t="shared" si="118"/>
        <v>0</v>
      </c>
      <c r="BA107" s="56">
        <f t="shared" si="118"/>
        <v>0</v>
      </c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</row>
    <row r="108" spans="1:93" x14ac:dyDescent="0.2"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</row>
  </sheetData>
  <dataValidations count="3">
    <dataValidation type="whole" operator="lessThanOrEqual" allowBlank="1" showInputMessage="1" showErrorMessage="1" sqref="C12:BA12" xr:uid="{80B33C31-BF57-450F-82EF-DE1D3AD9B530}">
      <formula1>0</formula1>
    </dataValidation>
    <dataValidation type="whole" operator="lessThanOrEqual" allowBlank="1" showInputMessage="1" showErrorMessage="1" errorTitle="ungültiger Wert" error="Es sind nur Werte mit einem Minus zugelassen_x000a_" sqref="C29:BA29 C104:BA104 C44:BA44 C59:BA59 C74:BA74 C89:BA89 C10:BA10" xr:uid="{1EBDD080-4723-4201-8F2E-B5C448FD319F}">
      <formula1>0</formula1>
    </dataValidation>
    <dataValidation type="whole" operator="greaterThanOrEqual" allowBlank="1" showInputMessage="1" showErrorMessage="1" sqref="C28:BA28 C103:BA103 C43:BA43 C58:BA58 C73:BA73 C88:BA88 C9:BA9" xr:uid="{FBA30113-E806-4EDC-8C20-37C8E5646CA8}">
      <formula1>0</formula1>
    </dataValidation>
  </dataValidations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73B089-63D2-4F42-9FA1-FC05B8E5DD6B}">
          <x14:formula1>
            <xm:f>'Drop Down'!$E$2:$E$4</xm:f>
          </x14:formula1>
          <xm:sqref>B19 B6 B34 B49 B64 B79 B94</xm:sqref>
        </x14:dataValidation>
        <x14:dataValidation type="list" allowBlank="1" showInputMessage="1" showErrorMessage="1" xr:uid="{CE5712E5-881E-4E43-89DD-F9A2D9F315EB}">
          <x14:formula1>
            <xm:f>'Drop Down'!$A$2:$A$10</xm:f>
          </x14:formula1>
          <xm:sqref>B23 B38 B53 B68 B83 B98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Finanzplan</vt:lpstr>
      <vt:lpstr>Drop Down</vt:lpstr>
      <vt:lpstr>Abschreibung VV</vt:lpstr>
      <vt:lpstr>Abschreibung FV</vt:lpstr>
    </vt:vector>
  </TitlesOfParts>
  <Company>UTA &amp; Schmid Revisions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Gosteli</dc:creator>
  <cp:lastModifiedBy>Dania Aebi</cp:lastModifiedBy>
  <cp:lastPrinted>2024-05-22T14:09:55Z</cp:lastPrinted>
  <dcterms:created xsi:type="dcterms:W3CDTF">2003-02-04T08:40:17Z</dcterms:created>
  <dcterms:modified xsi:type="dcterms:W3CDTF">2024-06-17T13:43:44Z</dcterms:modified>
</cp:coreProperties>
</file>